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8800" windowHeight="12960"/>
  </bookViews>
  <sheets>
    <sheet name="Tabelle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1" l="1"/>
  <c r="A12" i="1"/>
  <c r="G13" i="1" s="1"/>
  <c r="I5" i="1" l="1"/>
  <c r="M11" i="1" l="1"/>
  <c r="I6" i="1" s="1"/>
  <c r="E13" i="1"/>
  <c r="C18" i="1"/>
  <c r="C19" i="1"/>
  <c r="C21" i="1"/>
  <c r="C28" i="1" l="1"/>
  <c r="C24" i="1"/>
  <c r="C23" i="1"/>
  <c r="C27" i="1"/>
  <c r="C22" i="1"/>
  <c r="C26" i="1"/>
  <c r="C20" i="1"/>
  <c r="C25" i="1"/>
  <c r="E18" i="1" l="1"/>
  <c r="E23" i="1"/>
  <c r="E28" i="1"/>
  <c r="E15" i="1"/>
  <c r="E22" i="1"/>
  <c r="E27" i="1"/>
  <c r="E14" i="1"/>
  <c r="E21" i="1"/>
  <c r="E26" i="1"/>
  <c r="G14" i="1"/>
  <c r="E20" i="1"/>
  <c r="E25" i="1"/>
  <c r="E19" i="1"/>
  <c r="E24" i="1"/>
  <c r="G15" i="1"/>
  <c r="D22" i="1"/>
  <c r="D21" i="1"/>
  <c r="D20" i="1"/>
  <c r="D27" i="1"/>
  <c r="D18" i="1"/>
  <c r="D28" i="1"/>
  <c r="D19" i="1"/>
  <c r="D24" i="1"/>
  <c r="D26" i="1"/>
  <c r="D25" i="1"/>
  <c r="D23" i="1"/>
  <c r="G4" i="1" l="1"/>
</calcChain>
</file>

<file path=xl/sharedStrings.xml><?xml version="1.0" encoding="utf-8"?>
<sst xmlns="http://schemas.openxmlformats.org/spreadsheetml/2006/main" count="18" uniqueCount="18">
  <si>
    <r>
      <t>Sensormesswerte X</t>
    </r>
    <r>
      <rPr>
        <vertAlign val="subscript"/>
        <sz val="11"/>
        <color theme="1"/>
        <rFont val="Calibri"/>
        <family val="2"/>
        <scheme val="minor"/>
      </rPr>
      <t>i</t>
    </r>
  </si>
  <si>
    <r>
      <t>Mittelwert  X</t>
    </r>
    <r>
      <rPr>
        <vertAlign val="subscript"/>
        <sz val="11"/>
        <color theme="1"/>
        <rFont val="Calibri"/>
        <family val="2"/>
        <scheme val="minor"/>
      </rPr>
      <t>m</t>
    </r>
  </si>
  <si>
    <r>
      <t>(X</t>
    </r>
    <r>
      <rPr>
        <vertAlign val="subscript"/>
        <sz val="11"/>
        <color theme="1"/>
        <rFont val="Calibri"/>
        <family val="2"/>
        <scheme val="minor"/>
      </rPr>
      <t>i</t>
    </r>
    <r>
      <rPr>
        <sz val="11"/>
        <color theme="1"/>
        <rFont val="Calibri"/>
        <family val="2"/>
        <scheme val="minor"/>
      </rPr>
      <t xml:space="preserve"> - X</t>
    </r>
    <r>
      <rPr>
        <vertAlign val="subscript"/>
        <sz val="11"/>
        <color theme="1"/>
        <rFont val="Calibri"/>
        <family val="2"/>
        <scheme val="minor"/>
      </rPr>
      <t>m</t>
    </r>
    <r>
      <rPr>
        <sz val="11"/>
        <color theme="1"/>
        <rFont val="Calibri"/>
        <family val="2"/>
        <scheme val="minor"/>
      </rPr>
      <t>)</t>
    </r>
    <r>
      <rPr>
        <vertAlign val="superscript"/>
        <sz val="11"/>
        <color theme="1"/>
        <rFont val="Calibri"/>
        <family val="2"/>
        <scheme val="minor"/>
      </rPr>
      <t>2</t>
    </r>
  </si>
  <si>
    <r>
      <t xml:space="preserve">Standardabweichung </t>
    </r>
    <r>
      <rPr>
        <sz val="14"/>
        <color theme="1"/>
        <rFont val="Calibri"/>
        <family val="2"/>
        <scheme val="minor"/>
      </rPr>
      <t xml:space="preserve"> </t>
    </r>
    <r>
      <rPr>
        <sz val="14"/>
        <color theme="1"/>
        <rFont val="Calibri"/>
        <family val="2"/>
      </rPr>
      <t>µ</t>
    </r>
  </si>
  <si>
    <t>Wahrscheinlichkeitsdichte f(x)</t>
  </si>
  <si>
    <t xml:space="preserve"> komulierte Verteilungsfunktion  F(X)</t>
  </si>
  <si>
    <t>Grenze Oben</t>
  </si>
  <si>
    <t>Grenze Unten</t>
  </si>
  <si>
    <t>Wahrscheinlichkeit ein Wert  &gt; 1</t>
  </si>
  <si>
    <t>Wahrscheinlichkeit ein Wert  &lt; 1</t>
  </si>
  <si>
    <t>Wahrscheinlichkeit ein Wert  &gt; 0,9</t>
  </si>
  <si>
    <t>Wahrscheinlichkeit ein Wert  &lt; 0,9</t>
  </si>
  <si>
    <t>Anzahl der Werte innerhalb der Toleranzgrenzen</t>
  </si>
  <si>
    <t>cg</t>
  </si>
  <si>
    <t>Messfähigkeitsindizes</t>
  </si>
  <si>
    <t>cgk</t>
  </si>
  <si>
    <t>Bi</t>
  </si>
  <si>
    <t xml:space="preserve">Wahrer Wert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</si>
</sst>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0" tint="-0.1499984740745262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/>
    </xf>
    <xf numFmtId="0" fontId="10" fillId="0" borderId="0" xfId="0" applyFont="1" applyBorder="1" applyAlignment="1">
      <alignment wrapText="1"/>
    </xf>
    <xf numFmtId="10" fontId="10" fillId="0" borderId="0" xfId="1" applyNumberFormat="1" applyFont="1" applyBorder="1" applyAlignment="1">
      <alignment horizontal="center" vertical="center"/>
    </xf>
    <xf numFmtId="0" fontId="0" fillId="0" borderId="0" xfId="0" applyBorder="1"/>
    <xf numFmtId="0" fontId="9" fillId="0" borderId="0" xfId="0" applyFont="1" applyBorder="1"/>
    <xf numFmtId="0" fontId="0" fillId="0" borderId="0" xfId="0" applyAlignment="1">
      <alignment horizontal="right"/>
    </xf>
    <xf numFmtId="0" fontId="8" fillId="0" borderId="0" xfId="0" applyFont="1" applyBorder="1"/>
    <xf numFmtId="0" fontId="7" fillId="0" borderId="0" xfId="0" applyFont="1" applyAlignment="1">
      <alignment horizontal="right"/>
    </xf>
    <xf numFmtId="0" fontId="7" fillId="0" borderId="0" xfId="0" applyFont="1" applyBorder="1"/>
    <xf numFmtId="0" fontId="9" fillId="0" borderId="0" xfId="0" applyFont="1" applyAlignment="1">
      <alignment horizontal="right"/>
    </xf>
    <xf numFmtId="0" fontId="6" fillId="0" borderId="1" xfId="0" applyFont="1" applyBorder="1" applyAlignment="1">
      <alignment horizontal="right"/>
    </xf>
    <xf numFmtId="0" fontId="6" fillId="0" borderId="2" xfId="0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Wahrscheinlichkeisdichte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5.4663099743631108E-2"/>
          <c:y val="0.1719448403358034"/>
          <c:w val="0.93201276256651711"/>
          <c:h val="0.74676408642421699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Tabelle1!$D$17</c:f>
              <c:strCache>
                <c:ptCount val="1"/>
                <c:pt idx="0">
                  <c:v>Wahrscheinlichkeitsdichte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307</c:v>
                </c:pt>
                <c:pt idx="1">
                  <c:v>312</c:v>
                </c:pt>
                <c:pt idx="2">
                  <c:v>324</c:v>
                </c:pt>
                <c:pt idx="3">
                  <c:v>324</c:v>
                </c:pt>
                <c:pt idx="4">
                  <c:v>328</c:v>
                </c:pt>
                <c:pt idx="5">
                  <c:v>332</c:v>
                </c:pt>
                <c:pt idx="6">
                  <c:v>335</c:v>
                </c:pt>
                <c:pt idx="7">
                  <c:v>335</c:v>
                </c:pt>
                <c:pt idx="8">
                  <c:v>337</c:v>
                </c:pt>
                <c:pt idx="9">
                  <c:v>337</c:v>
                </c:pt>
                <c:pt idx="10">
                  <c:v>371</c:v>
                </c:pt>
              </c:numCache>
            </c:numRef>
          </c:xVal>
          <c:yVal>
            <c:numRef>
              <c:f>Tabelle1!$D$18:$D$71</c:f>
              <c:numCache>
                <c:formatCode>General</c:formatCode>
                <c:ptCount val="54"/>
                <c:pt idx="0">
                  <c:v>8.3728068862971815E-3</c:v>
                </c:pt>
                <c:pt idx="1">
                  <c:v>1.2400129938103433E-2</c:v>
                </c:pt>
                <c:pt idx="2">
                  <c:v>2.1958917434199816E-2</c:v>
                </c:pt>
                <c:pt idx="3">
                  <c:v>2.1958917434199816E-2</c:v>
                </c:pt>
                <c:pt idx="4">
                  <c:v>2.3647379176493219E-2</c:v>
                </c:pt>
                <c:pt idx="5">
                  <c:v>2.402575445989746E-2</c:v>
                </c:pt>
                <c:pt idx="6">
                  <c:v>2.3402314695683036E-2</c:v>
                </c:pt>
                <c:pt idx="7">
                  <c:v>2.3402314695683036E-2</c:v>
                </c:pt>
                <c:pt idx="8">
                  <c:v>2.2581213243404775E-2</c:v>
                </c:pt>
                <c:pt idx="9">
                  <c:v>2.2581213243404775E-2</c:v>
                </c:pt>
                <c:pt idx="10">
                  <c:v>1.3278984140255557E-3</c:v>
                </c:pt>
              </c:numCache>
            </c:numRef>
          </c:yVal>
          <c:smooth val="1"/>
        </c:ser>
        <c:ser>
          <c:idx val="1"/>
          <c:order val="1"/>
          <c:tx>
            <c:v>Grenze Oben</c:v>
          </c:tx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Tabelle1!$E$13</c:f>
                <c:numCache>
                  <c:formatCode>General</c:formatCode>
                  <c:ptCount val="1"/>
                  <c:pt idx="0">
                    <c:v>1.9238037462561332E-2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320</c:v>
                </c:pt>
              </c:numCache>
            </c:numRef>
          </c:xVal>
          <c:yVal>
            <c:numRef>
              <c:f>Tabelle1!$E$13</c:f>
              <c:numCache>
                <c:formatCode>General</c:formatCode>
                <c:ptCount val="1"/>
                <c:pt idx="0">
                  <c:v>1.9238037462561332E-2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both"/>
            <c:errValType val="fixedVal"/>
            <c:noEndCap val="1"/>
            <c:val val="0"/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Tabelle1!$G$13</c:f>
                <c:numCache>
                  <c:formatCode>General</c:formatCode>
                  <c:ptCount val="1"/>
                  <c:pt idx="0">
                    <c:v>1.5377840456147749E-7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250</c:v>
                </c:pt>
              </c:numCache>
            </c:numRef>
          </c:xVal>
          <c:yVal>
            <c:numRef>
              <c:f>Tabelle1!$G$13</c:f>
              <c:numCache>
                <c:formatCode>General</c:formatCode>
                <c:ptCount val="1"/>
                <c:pt idx="0">
                  <c:v>1.5377840456147749E-7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21856"/>
        <c:axId val="51323648"/>
      </c:scatterChart>
      <c:valAx>
        <c:axId val="513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3648"/>
        <c:crosses val="autoZero"/>
        <c:crossBetween val="midCat"/>
      </c:valAx>
      <c:valAx>
        <c:axId val="513236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 w="3175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218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CH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de-DE"/>
              <a:t>Verteilungsfunktion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Tabelle1!$E$17</c:f>
              <c:strCache>
                <c:ptCount val="1"/>
                <c:pt idx="0">
                  <c:v> komulierte Verteilungsfunktion  F(X)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Tabelle1!$A$18:$A$71</c:f>
              <c:numCache>
                <c:formatCode>General</c:formatCode>
                <c:ptCount val="54"/>
                <c:pt idx="0">
                  <c:v>307</c:v>
                </c:pt>
                <c:pt idx="1">
                  <c:v>312</c:v>
                </c:pt>
                <c:pt idx="2">
                  <c:v>324</c:v>
                </c:pt>
                <c:pt idx="3">
                  <c:v>324</c:v>
                </c:pt>
                <c:pt idx="4">
                  <c:v>328</c:v>
                </c:pt>
                <c:pt idx="5">
                  <c:v>332</c:v>
                </c:pt>
                <c:pt idx="6">
                  <c:v>335</c:v>
                </c:pt>
                <c:pt idx="7">
                  <c:v>335</c:v>
                </c:pt>
                <c:pt idx="8">
                  <c:v>337</c:v>
                </c:pt>
                <c:pt idx="9">
                  <c:v>337</c:v>
                </c:pt>
                <c:pt idx="10">
                  <c:v>371</c:v>
                </c:pt>
              </c:numCache>
            </c:numRef>
          </c:xVal>
          <c:yVal>
            <c:numRef>
              <c:f>Tabelle1!$E$18:$E$71</c:f>
              <c:numCache>
                <c:formatCode>General</c:formatCode>
                <c:ptCount val="54"/>
                <c:pt idx="0">
                  <c:v>7.310844666917686E-2</c:v>
                </c:pt>
                <c:pt idx="1">
                  <c:v>0.12477284836267188</c:v>
                </c:pt>
                <c:pt idx="2">
                  <c:v>0.33444105707330612</c:v>
                </c:pt>
                <c:pt idx="3">
                  <c:v>0.33444105707330612</c:v>
                </c:pt>
                <c:pt idx="4">
                  <c:v>0.4260554261353624</c:v>
                </c:pt>
                <c:pt idx="5">
                  <c:v>0.52186349669841348</c:v>
                </c:pt>
                <c:pt idx="6">
                  <c:v>0.59319590829556657</c:v>
                </c:pt>
                <c:pt idx="7">
                  <c:v>0.59319590829556657</c:v>
                </c:pt>
                <c:pt idx="8">
                  <c:v>0.63923034170777915</c:v>
                </c:pt>
                <c:pt idx="9">
                  <c:v>0.63923034170777915</c:v>
                </c:pt>
                <c:pt idx="10">
                  <c:v>0.99195981347222617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Tabelle1!$E$11</c:f>
              <c:strCache>
                <c:ptCount val="1"/>
                <c:pt idx="0">
                  <c:v>Grenze Oben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9"/>
            <c:spPr>
              <a:noFill/>
              <a:ln w="9525">
                <a:noFill/>
              </a:ln>
              <a:effectLst/>
            </c:spPr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320</c:v>
                  </c:pt>
                </c:numCache>
              </c:numRef>
            </c:minus>
            <c:spPr>
              <a:noFill/>
              <a:ln w="381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minus"/>
            <c:errValType val="cust"/>
            <c:noEndCap val="0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Tabelle1!$E$12</c:f>
                <c:numCache>
                  <c:formatCode>General</c:formatCode>
                  <c:ptCount val="1"/>
                  <c:pt idx="0">
                    <c:v>320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Tabelle1!$E$12</c:f>
              <c:numCache>
                <c:formatCode>General</c:formatCode>
                <c:ptCount val="1"/>
                <c:pt idx="0">
                  <c:v>320</c:v>
                </c:pt>
              </c:numCache>
            </c:numRef>
          </c:xVal>
          <c:yVal>
            <c:numRef>
              <c:f>Tabelle1!$E$15</c:f>
              <c:numCache>
                <c:formatCode>General</c:formatCode>
                <c:ptCount val="1"/>
                <c:pt idx="0">
                  <c:v>0.25176697913054868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Tabelle1!$G$11</c:f>
              <c:strCache>
                <c:ptCount val="1"/>
                <c:pt idx="0">
                  <c:v>Grenze Unten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errBars>
            <c:errDir val="x"/>
            <c:errBarType val="minus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Tabelle1!$G$12</c:f>
                <c:numCache>
                  <c:formatCode>General</c:formatCode>
                  <c:ptCount val="1"/>
                  <c:pt idx="0">
                    <c:v>250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errBars>
            <c:errDir val="y"/>
            <c:errBarType val="both"/>
            <c:errValType val="cust"/>
            <c:noEndCap val="1"/>
            <c:plus>
              <c:numLit>
                <c:formatCode>General</c:formatCode>
                <c:ptCount val="1"/>
                <c:pt idx="0">
                  <c:v>0</c:v>
                </c:pt>
              </c:numLit>
            </c:plus>
            <c:minus>
              <c:numRef>
                <c:f>Tabelle1!$G$15</c:f>
                <c:numCache>
                  <c:formatCode>General</c:formatCode>
                  <c:ptCount val="1"/>
                  <c:pt idx="0">
                    <c:v>5.0178795814984008E-7</c:v>
                  </c:pt>
                </c:numCache>
              </c:numRef>
            </c:minus>
            <c:spPr>
              <a:noFill/>
              <a:ln w="25400" cap="flat" cmpd="sng" algn="ctr">
                <a:solidFill>
                  <a:srgbClr val="FF0000"/>
                </a:solidFill>
                <a:round/>
              </a:ln>
              <a:effectLst/>
            </c:spPr>
          </c:errBars>
          <c:xVal>
            <c:numRef>
              <c:f>Tabelle1!$G$12</c:f>
              <c:numCache>
                <c:formatCode>General</c:formatCode>
                <c:ptCount val="1"/>
                <c:pt idx="0">
                  <c:v>250</c:v>
                </c:pt>
              </c:numCache>
            </c:numRef>
          </c:xVal>
          <c:yVal>
            <c:numRef>
              <c:f>Tabelle1!$G$15</c:f>
              <c:numCache>
                <c:formatCode>General</c:formatCode>
                <c:ptCount val="1"/>
                <c:pt idx="0">
                  <c:v>5.0178795814984008E-7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1342720"/>
        <c:axId val="51410048"/>
      </c:scatterChart>
      <c:valAx>
        <c:axId val="513427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410048"/>
        <c:crosses val="autoZero"/>
        <c:crossBetween val="midCat"/>
      </c:valAx>
      <c:valAx>
        <c:axId val="51410048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5134272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openxmlformats.org/officeDocument/2006/relationships/image" Target="../media/image3.png"/><Relationship Id="rId4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285749</xdr:colOff>
      <xdr:row>1</xdr:row>
      <xdr:rowOff>54429</xdr:rowOff>
    </xdr:from>
    <xdr:to>
      <xdr:col>1</xdr:col>
      <xdr:colOff>326571</xdr:colOff>
      <xdr:row>6</xdr:row>
      <xdr:rowOff>98417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49" y="244929"/>
          <a:ext cx="1905001" cy="1388694"/>
        </a:xfrm>
        <a:prstGeom prst="rect">
          <a:avLst/>
        </a:prstGeom>
      </xdr:spPr>
    </xdr:pic>
    <xdr:clientData/>
  </xdr:twoCellAnchor>
  <xdr:twoCellAnchor editAs="oneCell">
    <xdr:from>
      <xdr:col>1</xdr:col>
      <xdr:colOff>677939</xdr:colOff>
      <xdr:row>0</xdr:row>
      <xdr:rowOff>190499</xdr:rowOff>
    </xdr:from>
    <xdr:to>
      <xdr:col>4</xdr:col>
      <xdr:colOff>1355272</xdr:colOff>
      <xdr:row>6</xdr:row>
      <xdr:rowOff>111257</xdr:rowOff>
    </xdr:to>
    <xdr:pic>
      <xdr:nvPicPr>
        <xdr:cNvPr id="4" name="Grafik 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2118" y="190499"/>
          <a:ext cx="4691440" cy="1455964"/>
        </a:xfrm>
        <a:prstGeom prst="rect">
          <a:avLst/>
        </a:prstGeom>
      </xdr:spPr>
    </xdr:pic>
    <xdr:clientData/>
  </xdr:twoCellAnchor>
  <xdr:twoCellAnchor>
    <xdr:from>
      <xdr:col>6</xdr:col>
      <xdr:colOff>108856</xdr:colOff>
      <xdr:row>29</xdr:row>
      <xdr:rowOff>81643</xdr:rowOff>
    </xdr:from>
    <xdr:to>
      <xdr:col>11</xdr:col>
      <xdr:colOff>683559</xdr:colOff>
      <xdr:row>44</xdr:row>
      <xdr:rowOff>67235</xdr:rowOff>
    </xdr:to>
    <xdr:graphicFrame macro="">
      <xdr:nvGraphicFramePr>
        <xdr:cNvPr id="6" name="Diagramm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54428</xdr:colOff>
      <xdr:row>17</xdr:row>
      <xdr:rowOff>27214</xdr:rowOff>
    </xdr:from>
    <xdr:to>
      <xdr:col>11</xdr:col>
      <xdr:colOff>707571</xdr:colOff>
      <xdr:row>28</xdr:row>
      <xdr:rowOff>149678</xdr:rowOff>
    </xdr:to>
    <xdr:graphicFrame macro="">
      <xdr:nvGraphicFramePr>
        <xdr:cNvPr id="7" name="Diagramm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67235</xdr:colOff>
      <xdr:row>1</xdr:row>
      <xdr:rowOff>11206</xdr:rowOff>
    </xdr:from>
    <xdr:to>
      <xdr:col>13</xdr:col>
      <xdr:colOff>228949</xdr:colOff>
      <xdr:row>5</xdr:row>
      <xdr:rowOff>144965</xdr:rowOff>
    </xdr:to>
    <xdr:pic>
      <xdr:nvPicPr>
        <xdr:cNvPr id="2" name="Grafik 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94088" y="201706"/>
          <a:ext cx="1685714" cy="1209524"/>
        </a:xfrm>
        <a:prstGeom prst="rect">
          <a:avLst/>
        </a:prstGeom>
      </xdr:spPr>
    </xdr:pic>
    <xdr:clientData/>
  </xdr:twoCellAnchor>
  <xdr:twoCellAnchor editAs="oneCell">
    <xdr:from>
      <xdr:col>11</xdr:col>
      <xdr:colOff>78441</xdr:colOff>
      <xdr:row>6</xdr:row>
      <xdr:rowOff>190501</xdr:rowOff>
    </xdr:from>
    <xdr:to>
      <xdr:col>12</xdr:col>
      <xdr:colOff>525965</xdr:colOff>
      <xdr:row>8</xdr:row>
      <xdr:rowOff>136107</xdr:rowOff>
    </xdr:to>
    <xdr:pic>
      <xdr:nvPicPr>
        <xdr:cNvPr id="5" name="Grafik 4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705294" y="1613648"/>
          <a:ext cx="1209524" cy="3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zoomScale="85" zoomScaleNormal="85" workbookViewId="0">
      <selection activeCell="G13" sqref="G13"/>
    </sheetView>
  </sheetViews>
  <sheetFormatPr baseColWidth="10" defaultRowHeight="15" x14ac:dyDescent="0.25"/>
  <cols>
    <col min="1" max="1" width="27.85546875" bestFit="1" customWidth="1"/>
    <col min="2" max="2" width="13.7109375" bestFit="1" customWidth="1"/>
    <col min="4" max="4" width="35" bestFit="1" customWidth="1"/>
    <col min="5" max="5" width="39.5703125" bestFit="1" customWidth="1"/>
    <col min="6" max="6" width="39.28515625" bestFit="1" customWidth="1"/>
    <col min="7" max="8" width="31.5703125" bestFit="1" customWidth="1"/>
  </cols>
  <sheetData>
    <row r="2" spans="1:13" ht="18.75" x14ac:dyDescent="0.3">
      <c r="H2" s="10" t="s">
        <v>14</v>
      </c>
    </row>
    <row r="4" spans="1:13" ht="30" x14ac:dyDescent="0.25">
      <c r="F4" s="2" t="s">
        <v>12</v>
      </c>
      <c r="G4" s="3">
        <f>1-E14-G15</f>
        <v>0.25176647734259056</v>
      </c>
      <c r="I4" s="4"/>
      <c r="J4" s="4"/>
      <c r="K4" s="4"/>
      <c r="L4" s="4"/>
      <c r="M4" s="4"/>
    </row>
    <row r="5" spans="1:13" ht="21" x14ac:dyDescent="0.35">
      <c r="H5" s="8" t="s">
        <v>13</v>
      </c>
      <c r="I5" s="9">
        <f>(0.2*(E12-G12))/(4*D12)</f>
        <v>0.21109981639572081</v>
      </c>
      <c r="J5" s="4"/>
      <c r="K5" s="4"/>
      <c r="L5" s="4"/>
      <c r="M5" s="4"/>
    </row>
    <row r="6" spans="1:13" ht="21" x14ac:dyDescent="0.35">
      <c r="H6" s="11" t="s">
        <v>15</v>
      </c>
      <c r="I6" s="12">
        <f>(0.1*(E12-G12)-M11)/(2*D12)</f>
        <v>-0.72651235512812928</v>
      </c>
      <c r="J6" s="7"/>
      <c r="K6" s="4"/>
      <c r="L6" s="4"/>
      <c r="M6" s="4"/>
    </row>
    <row r="7" spans="1:13" ht="18.75" x14ac:dyDescent="0.3">
      <c r="I7" s="4"/>
      <c r="J7" s="4"/>
      <c r="K7" s="4"/>
      <c r="L7" s="5"/>
      <c r="M7" s="5"/>
    </row>
    <row r="8" spans="1:13" x14ac:dyDescent="0.25">
      <c r="I8" s="4"/>
      <c r="J8" s="4"/>
      <c r="K8" s="4"/>
      <c r="L8" s="4"/>
      <c r="M8" s="4"/>
    </row>
    <row r="9" spans="1:13" x14ac:dyDescent="0.25">
      <c r="I9" s="4"/>
      <c r="J9" s="4"/>
      <c r="K9" s="4"/>
      <c r="L9" s="4"/>
      <c r="M9" s="4"/>
    </row>
    <row r="11" spans="1:13" ht="19.5" x14ac:dyDescent="0.35">
      <c r="A11" t="s">
        <v>1</v>
      </c>
      <c r="D11" t="s">
        <v>3</v>
      </c>
      <c r="E11" t="s">
        <v>6</v>
      </c>
      <c r="G11" t="s">
        <v>7</v>
      </c>
      <c r="L11" s="6" t="s">
        <v>16</v>
      </c>
      <c r="M11">
        <f>ABS(A12-A15)</f>
        <v>31.090909090909065</v>
      </c>
    </row>
    <row r="12" spans="1:13" x14ac:dyDescent="0.25">
      <c r="A12">
        <f>SUM(A18:A203)/COUNT(A18:A203)</f>
        <v>331.09090909090907</v>
      </c>
      <c r="D12">
        <f>STDEV(A18:A302)</f>
        <v>16.579834410841052</v>
      </c>
      <c r="E12">
        <v>320</v>
      </c>
      <c r="G12">
        <v>250</v>
      </c>
    </row>
    <row r="13" spans="1:13" x14ac:dyDescent="0.25">
      <c r="E13">
        <f>NORMDIST(E12,A12,D12,FALSE)</f>
        <v>1.9238037462561332E-2</v>
      </c>
      <c r="G13">
        <f>NORMDIST(G12,A12,D12,FALSE)</f>
        <v>1.5377840456147749E-7</v>
      </c>
    </row>
    <row r="14" spans="1:13" x14ac:dyDescent="0.25">
      <c r="A14" t="s">
        <v>17</v>
      </c>
      <c r="E14">
        <f>1-_xlfn.NORM.DIST(E12,$A$12,$D$12,TRUE)</f>
        <v>0.74823302086945132</v>
      </c>
      <c r="F14" t="s">
        <v>8</v>
      </c>
      <c r="G14">
        <f>1-_xlfn.NORM.DIST(G12,$A$12,$D$12,TRUE)</f>
        <v>0.99999949821204182</v>
      </c>
      <c r="H14" t="s">
        <v>10</v>
      </c>
    </row>
    <row r="15" spans="1:13" x14ac:dyDescent="0.25">
      <c r="A15" s="6">
        <v>300</v>
      </c>
      <c r="E15">
        <f>_xlfn.NORM.DIST(E12,$A$12,$D$12,TRUE)</f>
        <v>0.25176697913054868</v>
      </c>
      <c r="F15" t="s">
        <v>9</v>
      </c>
      <c r="G15">
        <f>_xlfn.NORM.DIST(G12,$A$12,$D$12,TRUE)</f>
        <v>5.0178795814984008E-7</v>
      </c>
      <c r="H15" t="s">
        <v>11</v>
      </c>
    </row>
    <row r="17" spans="1:5" ht="18.75" x14ac:dyDescent="0.35">
      <c r="A17" t="s">
        <v>0</v>
      </c>
      <c r="C17" s="1" t="s">
        <v>2</v>
      </c>
      <c r="D17" t="s">
        <v>4</v>
      </c>
      <c r="E17" t="s">
        <v>5</v>
      </c>
    </row>
    <row r="18" spans="1:5" x14ac:dyDescent="0.25">
      <c r="A18">
        <v>307</v>
      </c>
      <c r="C18">
        <f t="shared" ref="C18:C49" si="0">(A18-$A$12)^2</f>
        <v>580.37190082644508</v>
      </c>
      <c r="D18">
        <f t="shared" ref="D18:D49" si="1">_xlfn.NORM.DIST(A18,$A$12,$D$12,FALSE)</f>
        <v>8.3728068862971815E-3</v>
      </c>
      <c r="E18">
        <f>_xlfn.NORM.DIST(A18,$A$12,$D$12,TRUE)</f>
        <v>7.310844666917686E-2</v>
      </c>
    </row>
    <row r="19" spans="1:5" x14ac:dyDescent="0.25">
      <c r="A19">
        <v>312</v>
      </c>
      <c r="C19">
        <f t="shared" si="0"/>
        <v>364.46280991735438</v>
      </c>
      <c r="D19">
        <f t="shared" si="1"/>
        <v>1.2400129938103433E-2</v>
      </c>
      <c r="E19">
        <f t="shared" ref="E19:E82" si="2">_xlfn.NORM.DIST(A19,$A$12,$D$12,TRUE)</f>
        <v>0.12477284836267188</v>
      </c>
    </row>
    <row r="20" spans="1:5" x14ac:dyDescent="0.25">
      <c r="A20">
        <v>324</v>
      </c>
      <c r="C20">
        <f t="shared" si="0"/>
        <v>50.280991735536823</v>
      </c>
      <c r="D20">
        <f t="shared" si="1"/>
        <v>2.1958917434199816E-2</v>
      </c>
      <c r="E20">
        <f t="shared" si="2"/>
        <v>0.33444105707330612</v>
      </c>
    </row>
    <row r="21" spans="1:5" x14ac:dyDescent="0.25">
      <c r="A21">
        <v>324</v>
      </c>
      <c r="C21">
        <f t="shared" si="0"/>
        <v>50.280991735536823</v>
      </c>
      <c r="D21">
        <f t="shared" si="1"/>
        <v>2.1958917434199816E-2</v>
      </c>
      <c r="E21">
        <f t="shared" si="2"/>
        <v>0.33444105707330612</v>
      </c>
    </row>
    <row r="22" spans="1:5" x14ac:dyDescent="0.25">
      <c r="A22">
        <v>328</v>
      </c>
      <c r="C22">
        <f t="shared" si="0"/>
        <v>9.5537190082643022</v>
      </c>
      <c r="D22">
        <f t="shared" si="1"/>
        <v>2.3647379176493219E-2</v>
      </c>
      <c r="E22">
        <f t="shared" si="2"/>
        <v>0.4260554261353624</v>
      </c>
    </row>
    <row r="23" spans="1:5" x14ac:dyDescent="0.25">
      <c r="A23">
        <v>332</v>
      </c>
      <c r="C23">
        <f t="shared" si="0"/>
        <v>0.82644628099178252</v>
      </c>
      <c r="D23">
        <f t="shared" si="1"/>
        <v>2.402575445989746E-2</v>
      </c>
      <c r="E23">
        <f t="shared" si="2"/>
        <v>0.52186349669841348</v>
      </c>
    </row>
    <row r="24" spans="1:5" x14ac:dyDescent="0.25">
      <c r="A24">
        <v>335</v>
      </c>
      <c r="C24">
        <f t="shared" si="0"/>
        <v>15.280991735537391</v>
      </c>
      <c r="D24">
        <f t="shared" si="1"/>
        <v>2.3402314695683036E-2</v>
      </c>
      <c r="E24">
        <f t="shared" si="2"/>
        <v>0.59319590829556657</v>
      </c>
    </row>
    <row r="25" spans="1:5" x14ac:dyDescent="0.25">
      <c r="A25">
        <v>335</v>
      </c>
      <c r="C25">
        <f t="shared" si="0"/>
        <v>15.280991735537391</v>
      </c>
      <c r="D25">
        <f t="shared" si="1"/>
        <v>2.3402314695683036E-2</v>
      </c>
      <c r="E25">
        <f t="shared" si="2"/>
        <v>0.59319590829556657</v>
      </c>
    </row>
    <row r="26" spans="1:5" x14ac:dyDescent="0.25">
      <c r="A26">
        <v>337</v>
      </c>
      <c r="C26">
        <f t="shared" si="0"/>
        <v>34.917355371901131</v>
      </c>
      <c r="D26">
        <f t="shared" si="1"/>
        <v>2.2581213243404775E-2</v>
      </c>
      <c r="E26">
        <f t="shared" si="2"/>
        <v>0.63923034170777915</v>
      </c>
    </row>
    <row r="27" spans="1:5" x14ac:dyDescent="0.25">
      <c r="A27">
        <v>337</v>
      </c>
      <c r="C27">
        <f t="shared" si="0"/>
        <v>34.917355371901131</v>
      </c>
      <c r="D27">
        <f t="shared" si="1"/>
        <v>2.2581213243404775E-2</v>
      </c>
      <c r="E27">
        <f t="shared" si="2"/>
        <v>0.63923034170777915</v>
      </c>
    </row>
    <row r="28" spans="1:5" x14ac:dyDescent="0.25">
      <c r="A28">
        <v>371</v>
      </c>
      <c r="C28">
        <f t="shared" si="0"/>
        <v>1592.7355371900846</v>
      </c>
      <c r="D28">
        <f t="shared" si="1"/>
        <v>1.3278984140255557E-3</v>
      </c>
      <c r="E28">
        <f t="shared" si="2"/>
        <v>0.99195981347222617</v>
      </c>
    </row>
  </sheetData>
  <sortState ref="A18:A28">
    <sortCondition ref="A18"/>
  </sortState>
  <pageMargins left="0.7" right="0.7" top="0.78740157499999996" bottom="0.78740157499999996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Mbianda Fabrice</dc:creator>
  <cp:lastModifiedBy>Sterk Mario</cp:lastModifiedBy>
  <dcterms:created xsi:type="dcterms:W3CDTF">2014-11-23T16:56:38Z</dcterms:created>
  <dcterms:modified xsi:type="dcterms:W3CDTF">2015-02-19T09:27:30Z</dcterms:modified>
</cp:coreProperties>
</file>