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960"/>
  </bookViews>
  <sheets>
    <sheet name="Tabelle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" l="1"/>
  <c r="A12" i="1"/>
  <c r="I5" i="1" l="1"/>
  <c r="M11" i="1" l="1"/>
  <c r="I6" i="1" s="1"/>
  <c r="E13" i="1"/>
  <c r="C18" i="1"/>
  <c r="C19" i="1"/>
  <c r="C21" i="1"/>
  <c r="C51" i="1" l="1"/>
  <c r="C40" i="1"/>
  <c r="C30" i="1"/>
  <c r="C50" i="1"/>
  <c r="C39" i="1"/>
  <c r="C28" i="1"/>
  <c r="C46" i="1"/>
  <c r="C35" i="1"/>
  <c r="C24" i="1"/>
  <c r="C44" i="1"/>
  <c r="C34" i="1"/>
  <c r="C23" i="1"/>
  <c r="C48" i="1"/>
  <c r="C43" i="1"/>
  <c r="C38" i="1"/>
  <c r="C32" i="1"/>
  <c r="C27" i="1"/>
  <c r="C22" i="1"/>
  <c r="C52" i="1"/>
  <c r="C47" i="1"/>
  <c r="C42" i="1"/>
  <c r="C36" i="1"/>
  <c r="C31" i="1"/>
  <c r="C26" i="1"/>
  <c r="C20" i="1"/>
  <c r="C49" i="1"/>
  <c r="C45" i="1"/>
  <c r="C41" i="1"/>
  <c r="C37" i="1"/>
  <c r="C33" i="1"/>
  <c r="C29" i="1"/>
  <c r="C25" i="1"/>
  <c r="G13" i="1" l="1"/>
  <c r="E29" i="1"/>
  <c r="E45" i="1"/>
  <c r="E18" i="1"/>
  <c r="E34" i="1"/>
  <c r="E50" i="1"/>
  <c r="E23" i="1"/>
  <c r="E39" i="1"/>
  <c r="E28" i="1"/>
  <c r="E44" i="1"/>
  <c r="E15" i="1"/>
  <c r="E33" i="1"/>
  <c r="E49" i="1"/>
  <c r="E22" i="1"/>
  <c r="E38" i="1"/>
  <c r="E27" i="1"/>
  <c r="E43" i="1"/>
  <c r="E14" i="1"/>
  <c r="E32" i="1"/>
  <c r="E48" i="1"/>
  <c r="E21" i="1"/>
  <c r="E37" i="1"/>
  <c r="E26" i="1"/>
  <c r="E42" i="1"/>
  <c r="G14" i="1"/>
  <c r="E31" i="1"/>
  <c r="E47" i="1"/>
  <c r="E20" i="1"/>
  <c r="E36" i="1"/>
  <c r="E52" i="1"/>
  <c r="E25" i="1"/>
  <c r="E41" i="1"/>
  <c r="E30" i="1"/>
  <c r="E46" i="1"/>
  <c r="E19" i="1"/>
  <c r="E35" i="1"/>
  <c r="E51" i="1"/>
  <c r="E24" i="1"/>
  <c r="E40" i="1"/>
  <c r="D38" i="1"/>
  <c r="G15" i="1"/>
  <c r="D29" i="1"/>
  <c r="D40" i="1"/>
  <c r="D36" i="1"/>
  <c r="D42" i="1"/>
  <c r="D51" i="1"/>
  <c r="D22" i="1"/>
  <c r="D21" i="1"/>
  <c r="D47" i="1"/>
  <c r="D49" i="1"/>
  <c r="D20" i="1"/>
  <c r="D31" i="1"/>
  <c r="D45" i="1"/>
  <c r="D27" i="1"/>
  <c r="D30" i="1"/>
  <c r="D37" i="1"/>
  <c r="D18" i="1"/>
  <c r="D52" i="1"/>
  <c r="D28" i="1"/>
  <c r="D43" i="1"/>
  <c r="D19" i="1"/>
  <c r="D34" i="1"/>
  <c r="D33" i="1"/>
  <c r="D44" i="1"/>
  <c r="D24" i="1"/>
  <c r="D35" i="1"/>
  <c r="D50" i="1"/>
  <c r="D26" i="1"/>
  <c r="D41" i="1"/>
  <c r="D25" i="1"/>
  <c r="D48" i="1"/>
  <c r="D32" i="1"/>
  <c r="D39" i="1"/>
  <c r="D23" i="1"/>
  <c r="D46" i="1"/>
  <c r="G4" i="1" l="1"/>
</calcChain>
</file>

<file path=xl/sharedStrings.xml><?xml version="1.0" encoding="utf-8"?>
<sst xmlns="http://schemas.openxmlformats.org/spreadsheetml/2006/main" count="18" uniqueCount="18">
  <si>
    <r>
      <t>Sensormesswerte X</t>
    </r>
    <r>
      <rPr>
        <vertAlign val="subscript"/>
        <sz val="11"/>
        <color theme="1"/>
        <rFont val="Calibri"/>
        <family val="2"/>
        <scheme val="minor"/>
      </rPr>
      <t>i</t>
    </r>
  </si>
  <si>
    <r>
      <t>Mittelwert  X</t>
    </r>
    <r>
      <rPr>
        <vertAlign val="subscript"/>
        <sz val="11"/>
        <color theme="1"/>
        <rFont val="Calibri"/>
        <family val="2"/>
        <scheme val="minor"/>
      </rPr>
      <t>m</t>
    </r>
  </si>
  <si>
    <r>
      <t>(X</t>
    </r>
    <r>
      <rPr>
        <vertAlign val="subscript"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- X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)</t>
    </r>
    <r>
      <rPr>
        <vertAlign val="superscript"/>
        <sz val="11"/>
        <color theme="1"/>
        <rFont val="Calibri"/>
        <family val="2"/>
        <scheme val="minor"/>
      </rPr>
      <t>2</t>
    </r>
  </si>
  <si>
    <r>
      <t xml:space="preserve">Standardabweichung </t>
    </r>
    <r>
      <rPr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</rPr>
      <t>µ</t>
    </r>
  </si>
  <si>
    <t>Wahrscheinlichkeitsdichte f(x)</t>
  </si>
  <si>
    <t xml:space="preserve"> komulierte Verteilungsfunktion  F(X)</t>
  </si>
  <si>
    <t>Grenze Oben</t>
  </si>
  <si>
    <t>Grenze Unten</t>
  </si>
  <si>
    <t>Wahrscheinlichkeit ein Wert  &gt; 1</t>
  </si>
  <si>
    <t>Wahrscheinlichkeit ein Wert  &lt; 1</t>
  </si>
  <si>
    <t>Wahrscheinlichkeit ein Wert  &gt; 0,9</t>
  </si>
  <si>
    <t>Wahrscheinlichkeit ein Wert  &lt; 0,9</t>
  </si>
  <si>
    <t>Anzahl der Werte innerhalb der Toleranzgrenzen</t>
  </si>
  <si>
    <t>cg</t>
  </si>
  <si>
    <t>Messfähigkeitsindizes</t>
  </si>
  <si>
    <t>cgk</t>
  </si>
  <si>
    <t>Bi</t>
  </si>
  <si>
    <t xml:space="preserve">Wahrer Wert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</si>
</sst>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0" tint="-0.149998474074526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10" fillId="0" borderId="0" xfId="0" applyFont="1" applyBorder="1" applyAlignment="1">
      <alignment wrapText="1"/>
    </xf>
    <xf numFmtId="10" fontId="10" fillId="0" borderId="0" xfId="1" applyNumberFormat="1" applyFont="1" applyBorder="1" applyAlignment="1">
      <alignment horizontal="center" vertical="center"/>
    </xf>
    <xf numFmtId="0" fontId="0" fillId="0" borderId="0" xfId="0" applyBorder="1"/>
    <xf numFmtId="0" fontId="9" fillId="0" borderId="0" xfId="0" applyFont="1" applyBorder="1"/>
    <xf numFmtId="0" fontId="0" fillId="0" borderId="0" xfId="0" applyAlignment="1">
      <alignment horizontal="right"/>
    </xf>
    <xf numFmtId="0" fontId="8" fillId="0" borderId="0" xfId="0" applyFont="1" applyBorder="1"/>
    <xf numFmtId="0" fontId="7" fillId="0" borderId="0" xfId="0" applyFont="1" applyAlignment="1">
      <alignment horizontal="right"/>
    </xf>
    <xf numFmtId="0" fontId="7" fillId="0" borderId="0" xfId="0" applyFont="1" applyBorder="1"/>
    <xf numFmtId="0" fontId="9" fillId="0" borderId="0" xfId="0" applyFont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2" xfId="0" applyFont="1" applyBorder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Wahrscheinlichkeisdichte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5.4663099743631108E-2"/>
          <c:y val="0.1719448403358034"/>
          <c:w val="0.93201276256651711"/>
          <c:h val="0.74676408642421699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Tabelle1!$D$17</c:f>
              <c:strCache>
                <c:ptCount val="1"/>
                <c:pt idx="0">
                  <c:v>Wahrscheinlichkeitsdichte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1995</c:v>
                </c:pt>
                <c:pt idx="1">
                  <c:v>2000</c:v>
                </c:pt>
                <c:pt idx="2">
                  <c:v>2000</c:v>
                </c:pt>
                <c:pt idx="3">
                  <c:v>2002</c:v>
                </c:pt>
                <c:pt idx="4">
                  <c:v>2002</c:v>
                </c:pt>
                <c:pt idx="5">
                  <c:v>2004</c:v>
                </c:pt>
                <c:pt idx="6">
                  <c:v>2004</c:v>
                </c:pt>
                <c:pt idx="7">
                  <c:v>2004</c:v>
                </c:pt>
                <c:pt idx="8">
                  <c:v>2005</c:v>
                </c:pt>
                <c:pt idx="9">
                  <c:v>2005</c:v>
                </c:pt>
                <c:pt idx="10">
                  <c:v>2005</c:v>
                </c:pt>
                <c:pt idx="11">
                  <c:v>2005</c:v>
                </c:pt>
                <c:pt idx="12">
                  <c:v>2005</c:v>
                </c:pt>
                <c:pt idx="13">
                  <c:v>2005</c:v>
                </c:pt>
                <c:pt idx="14">
                  <c:v>2007</c:v>
                </c:pt>
                <c:pt idx="15">
                  <c:v>2007</c:v>
                </c:pt>
                <c:pt idx="16">
                  <c:v>2007</c:v>
                </c:pt>
                <c:pt idx="17">
                  <c:v>2007</c:v>
                </c:pt>
                <c:pt idx="18">
                  <c:v>2007</c:v>
                </c:pt>
                <c:pt idx="19">
                  <c:v>2007</c:v>
                </c:pt>
                <c:pt idx="20">
                  <c:v>2007</c:v>
                </c:pt>
                <c:pt idx="21">
                  <c:v>2007</c:v>
                </c:pt>
                <c:pt idx="22">
                  <c:v>2007</c:v>
                </c:pt>
                <c:pt idx="23">
                  <c:v>2009</c:v>
                </c:pt>
                <c:pt idx="24">
                  <c:v>2009</c:v>
                </c:pt>
                <c:pt idx="25">
                  <c:v>2009</c:v>
                </c:pt>
                <c:pt idx="26">
                  <c:v>2009</c:v>
                </c:pt>
                <c:pt idx="27">
                  <c:v>2009</c:v>
                </c:pt>
                <c:pt idx="28">
                  <c:v>2011</c:v>
                </c:pt>
                <c:pt idx="29">
                  <c:v>2012</c:v>
                </c:pt>
                <c:pt idx="30">
                  <c:v>2012</c:v>
                </c:pt>
                <c:pt idx="31">
                  <c:v>2014</c:v>
                </c:pt>
                <c:pt idx="32">
                  <c:v>2014</c:v>
                </c:pt>
                <c:pt idx="33">
                  <c:v>2016</c:v>
                </c:pt>
                <c:pt idx="34">
                  <c:v>2031</c:v>
                </c:pt>
              </c:numCache>
            </c:numRef>
          </c:xVal>
          <c:yVal>
            <c:numRef>
              <c:f>Tabelle1!$D$18:$D$71</c:f>
              <c:numCache>
                <c:formatCode>General</c:formatCode>
                <c:ptCount val="54"/>
                <c:pt idx="0">
                  <c:v>7.3731602533713761E-3</c:v>
                </c:pt>
                <c:pt idx="1">
                  <c:v>3.0755048303333553E-2</c:v>
                </c:pt>
                <c:pt idx="2">
                  <c:v>3.0755048303333553E-2</c:v>
                </c:pt>
                <c:pt idx="3">
                  <c:v>4.4494628665982812E-2</c:v>
                </c:pt>
                <c:pt idx="4">
                  <c:v>4.4494628665982812E-2</c:v>
                </c:pt>
                <c:pt idx="5">
                  <c:v>5.7355691253366932E-2</c:v>
                </c:pt>
                <c:pt idx="6">
                  <c:v>5.7355691253366932E-2</c:v>
                </c:pt>
                <c:pt idx="7">
                  <c:v>5.7355691253366932E-2</c:v>
                </c:pt>
                <c:pt idx="8">
                  <c:v>6.2361297619556035E-2</c:v>
                </c:pt>
                <c:pt idx="9">
                  <c:v>6.2361297619556035E-2</c:v>
                </c:pt>
                <c:pt idx="10">
                  <c:v>6.2361297619556035E-2</c:v>
                </c:pt>
                <c:pt idx="11">
                  <c:v>6.2361297619556035E-2</c:v>
                </c:pt>
                <c:pt idx="12">
                  <c:v>6.2361297619556035E-2</c:v>
                </c:pt>
                <c:pt idx="13">
                  <c:v>6.2361297619556035E-2</c:v>
                </c:pt>
                <c:pt idx="14">
                  <c:v>6.7608408471258027E-2</c:v>
                </c:pt>
                <c:pt idx="15">
                  <c:v>6.7608408471258027E-2</c:v>
                </c:pt>
                <c:pt idx="16">
                  <c:v>6.7608408471258027E-2</c:v>
                </c:pt>
                <c:pt idx="17">
                  <c:v>6.7608408471258027E-2</c:v>
                </c:pt>
                <c:pt idx="18">
                  <c:v>6.7608408471258027E-2</c:v>
                </c:pt>
                <c:pt idx="19">
                  <c:v>6.7608408471258027E-2</c:v>
                </c:pt>
                <c:pt idx="20">
                  <c:v>6.7608408471258027E-2</c:v>
                </c:pt>
                <c:pt idx="21">
                  <c:v>6.7608408471258027E-2</c:v>
                </c:pt>
                <c:pt idx="22">
                  <c:v>6.7608408471258027E-2</c:v>
                </c:pt>
                <c:pt idx="23">
                  <c:v>6.5307647520394183E-2</c:v>
                </c:pt>
                <c:pt idx="24">
                  <c:v>6.5307647520394183E-2</c:v>
                </c:pt>
                <c:pt idx="25">
                  <c:v>6.5307647520394183E-2</c:v>
                </c:pt>
                <c:pt idx="26">
                  <c:v>6.5307647520394183E-2</c:v>
                </c:pt>
                <c:pt idx="27">
                  <c:v>6.5307647520394183E-2</c:v>
                </c:pt>
                <c:pt idx="28">
                  <c:v>5.6208905136279137E-2</c:v>
                </c:pt>
                <c:pt idx="29">
                  <c:v>4.9937848596620538E-2</c:v>
                </c:pt>
                <c:pt idx="30">
                  <c:v>4.9937848596620538E-2</c:v>
                </c:pt>
                <c:pt idx="31">
                  <c:v>3.6148272852507643E-2</c:v>
                </c:pt>
                <c:pt idx="32">
                  <c:v>3.6148272852507643E-2</c:v>
                </c:pt>
                <c:pt idx="33">
                  <c:v>2.3314335056420079E-2</c:v>
                </c:pt>
                <c:pt idx="34">
                  <c:v>2.1952940232572771E-5</c:v>
                </c:pt>
              </c:numCache>
            </c:numRef>
          </c:yVal>
          <c:smooth val="1"/>
        </c:ser>
        <c:ser>
          <c:idx val="1"/>
          <c:order val="1"/>
          <c:tx>
            <c:v>Grenze Oben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Tabelle1!$E$13</c:f>
                <c:numCache>
                  <c:formatCode>General</c:formatCode>
                  <c:ptCount val="1"/>
                  <c:pt idx="0">
                    <c:v>6.8600498599860416E-3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2020</c:v>
                </c:pt>
              </c:numCache>
            </c:numRef>
          </c:xVal>
          <c:yVal>
            <c:numRef>
              <c:f>Tabelle1!$E$13</c:f>
              <c:numCache>
                <c:formatCode>General</c:formatCode>
                <c:ptCount val="1"/>
                <c:pt idx="0">
                  <c:v>6.8600498599860416E-3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Tabelle1!$G$13</c:f>
                <c:numCache>
                  <c:formatCode>General</c:formatCode>
                  <c:ptCount val="1"/>
                  <c:pt idx="0">
                    <c:v>1.5431514547808374E-22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1950</c:v>
                </c:pt>
              </c:numCache>
            </c:numRef>
          </c:xVal>
          <c:yVal>
            <c:numRef>
              <c:f>Tabelle1!$G$13</c:f>
              <c:numCache>
                <c:formatCode>General</c:formatCode>
                <c:ptCount val="1"/>
                <c:pt idx="0">
                  <c:v>1.5431514547808374E-22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321856"/>
        <c:axId val="51323648"/>
      </c:scatterChart>
      <c:valAx>
        <c:axId val="513218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23648"/>
        <c:crosses val="autoZero"/>
        <c:crossBetween val="midCat"/>
      </c:valAx>
      <c:valAx>
        <c:axId val="513236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218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Verteilungsfunktion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Tabelle1!$E$17</c:f>
              <c:strCache>
                <c:ptCount val="1"/>
                <c:pt idx="0">
                  <c:v> komulierte Verteilungsfunktion 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1995</c:v>
                </c:pt>
                <c:pt idx="1">
                  <c:v>2000</c:v>
                </c:pt>
                <c:pt idx="2">
                  <c:v>2000</c:v>
                </c:pt>
                <c:pt idx="3">
                  <c:v>2002</c:v>
                </c:pt>
                <c:pt idx="4">
                  <c:v>2002</c:v>
                </c:pt>
                <c:pt idx="5">
                  <c:v>2004</c:v>
                </c:pt>
                <c:pt idx="6">
                  <c:v>2004</c:v>
                </c:pt>
                <c:pt idx="7">
                  <c:v>2004</c:v>
                </c:pt>
                <c:pt idx="8">
                  <c:v>2005</c:v>
                </c:pt>
                <c:pt idx="9">
                  <c:v>2005</c:v>
                </c:pt>
                <c:pt idx="10">
                  <c:v>2005</c:v>
                </c:pt>
                <c:pt idx="11">
                  <c:v>2005</c:v>
                </c:pt>
                <c:pt idx="12">
                  <c:v>2005</c:v>
                </c:pt>
                <c:pt idx="13">
                  <c:v>2005</c:v>
                </c:pt>
                <c:pt idx="14">
                  <c:v>2007</c:v>
                </c:pt>
                <c:pt idx="15">
                  <c:v>2007</c:v>
                </c:pt>
                <c:pt idx="16">
                  <c:v>2007</c:v>
                </c:pt>
                <c:pt idx="17">
                  <c:v>2007</c:v>
                </c:pt>
                <c:pt idx="18">
                  <c:v>2007</c:v>
                </c:pt>
                <c:pt idx="19">
                  <c:v>2007</c:v>
                </c:pt>
                <c:pt idx="20">
                  <c:v>2007</c:v>
                </c:pt>
                <c:pt idx="21">
                  <c:v>2007</c:v>
                </c:pt>
                <c:pt idx="22">
                  <c:v>2007</c:v>
                </c:pt>
                <c:pt idx="23">
                  <c:v>2009</c:v>
                </c:pt>
                <c:pt idx="24">
                  <c:v>2009</c:v>
                </c:pt>
                <c:pt idx="25">
                  <c:v>2009</c:v>
                </c:pt>
                <c:pt idx="26">
                  <c:v>2009</c:v>
                </c:pt>
                <c:pt idx="27">
                  <c:v>2009</c:v>
                </c:pt>
                <c:pt idx="28">
                  <c:v>2011</c:v>
                </c:pt>
                <c:pt idx="29">
                  <c:v>2012</c:v>
                </c:pt>
                <c:pt idx="30">
                  <c:v>2012</c:v>
                </c:pt>
                <c:pt idx="31">
                  <c:v>2014</c:v>
                </c:pt>
                <c:pt idx="32">
                  <c:v>2014</c:v>
                </c:pt>
                <c:pt idx="33">
                  <c:v>2016</c:v>
                </c:pt>
                <c:pt idx="34">
                  <c:v>2031</c:v>
                </c:pt>
              </c:numCache>
            </c:numRef>
          </c:xVal>
          <c:yVal>
            <c:numRef>
              <c:f>Tabelle1!$E$18:$E$71</c:f>
              <c:numCache>
                <c:formatCode>General</c:formatCode>
                <c:ptCount val="54"/>
                <c:pt idx="0">
                  <c:v>1.7590298171748633E-2</c:v>
                </c:pt>
                <c:pt idx="1">
                  <c:v>0.10438230253186612</c:v>
                </c:pt>
                <c:pt idx="2">
                  <c:v>0.10438230253186612</c:v>
                </c:pt>
                <c:pt idx="3">
                  <c:v>0.17950630652230182</c:v>
                </c:pt>
                <c:pt idx="4">
                  <c:v>0.17950630652230182</c:v>
                </c:pt>
                <c:pt idx="5">
                  <c:v>0.28179187992156629</c:v>
                </c:pt>
                <c:pt idx="6">
                  <c:v>0.28179187992156629</c:v>
                </c:pt>
                <c:pt idx="7">
                  <c:v>0.28179187992156629</c:v>
                </c:pt>
                <c:pt idx="8">
                  <c:v>0.34175950585039871</c:v>
                </c:pt>
                <c:pt idx="9">
                  <c:v>0.34175950585039871</c:v>
                </c:pt>
                <c:pt idx="10">
                  <c:v>0.34175950585039871</c:v>
                </c:pt>
                <c:pt idx="11">
                  <c:v>0.34175950585039871</c:v>
                </c:pt>
                <c:pt idx="12">
                  <c:v>0.34175950585039871</c:v>
                </c:pt>
                <c:pt idx="13">
                  <c:v>0.34175950585039871</c:v>
                </c:pt>
                <c:pt idx="14">
                  <c:v>0.47291498357446921</c:v>
                </c:pt>
                <c:pt idx="15">
                  <c:v>0.47291498357446921</c:v>
                </c:pt>
                <c:pt idx="16">
                  <c:v>0.47291498357446921</c:v>
                </c:pt>
                <c:pt idx="17">
                  <c:v>0.47291498357446921</c:v>
                </c:pt>
                <c:pt idx="18">
                  <c:v>0.47291498357446921</c:v>
                </c:pt>
                <c:pt idx="19">
                  <c:v>0.47291498357446921</c:v>
                </c:pt>
                <c:pt idx="20">
                  <c:v>0.47291498357446921</c:v>
                </c:pt>
                <c:pt idx="21">
                  <c:v>0.47291498357446921</c:v>
                </c:pt>
                <c:pt idx="22">
                  <c:v>0.47291498357446921</c:v>
                </c:pt>
                <c:pt idx="23">
                  <c:v>0.60710334438882252</c:v>
                </c:pt>
                <c:pt idx="24">
                  <c:v>0.60710334438882252</c:v>
                </c:pt>
                <c:pt idx="25">
                  <c:v>0.60710334438882252</c:v>
                </c:pt>
                <c:pt idx="26">
                  <c:v>0.60710334438882252</c:v>
                </c:pt>
                <c:pt idx="27">
                  <c:v>0.60710334438882252</c:v>
                </c:pt>
                <c:pt idx="28">
                  <c:v>0.7295652859278966</c:v>
                </c:pt>
                <c:pt idx="29">
                  <c:v>0.78270447192338821</c:v>
                </c:pt>
                <c:pt idx="30">
                  <c:v>0.78270447192338821</c:v>
                </c:pt>
                <c:pt idx="31">
                  <c:v>0.86887332646047777</c:v>
                </c:pt>
                <c:pt idx="32">
                  <c:v>0.86887332646047777</c:v>
                </c:pt>
                <c:pt idx="33">
                  <c:v>0.92796519341209849</c:v>
                </c:pt>
                <c:pt idx="34">
                  <c:v>0.99996947487597654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Tabelle1!$E$11</c:f>
              <c:strCache>
                <c:ptCount val="1"/>
                <c:pt idx="0">
                  <c:v>Grenze Oben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9"/>
            <c:spPr>
              <a:noFill/>
              <a:ln w="9525">
                <a:noFill/>
              </a:ln>
              <a:effectLst/>
            </c:spPr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2020</c:v>
                  </c:pt>
                </c:numCache>
              </c:numRef>
            </c:minus>
            <c:spPr>
              <a:noFill/>
              <a:ln w="381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0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2020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2020</c:v>
                </c:pt>
              </c:numCache>
            </c:numRef>
          </c:xVal>
          <c:yVal>
            <c:numRef>
              <c:f>Tabelle1!$E$15</c:f>
              <c:numCache>
                <c:formatCode>General</c:formatCode>
                <c:ptCount val="1"/>
                <c:pt idx="0">
                  <c:v>0.98383254285975685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Tabelle1!$G$12</c:f>
                <c:numCache>
                  <c:formatCode>General</c:formatCode>
                  <c:ptCount val="1"/>
                  <c:pt idx="0">
                    <c:v>1950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Tabelle1!$G$15</c:f>
                <c:numCache>
                  <c:formatCode>General</c:formatCode>
                  <c:ptCount val="1"/>
                  <c:pt idx="0">
                    <c:v>9.2226623189544343E-23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1950</c:v>
                </c:pt>
              </c:numCache>
            </c:numRef>
          </c:xVal>
          <c:yVal>
            <c:numRef>
              <c:f>Tabelle1!$G$15</c:f>
              <c:numCache>
                <c:formatCode>General</c:formatCode>
                <c:ptCount val="1"/>
                <c:pt idx="0">
                  <c:v>9.2226623189544343E-23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342720"/>
        <c:axId val="51410048"/>
      </c:scatterChart>
      <c:valAx>
        <c:axId val="51342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410048"/>
        <c:crosses val="autoZero"/>
        <c:crossBetween val="midCat"/>
      </c:valAx>
      <c:valAx>
        <c:axId val="5141004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427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gif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285749</xdr:colOff>
      <xdr:row>1</xdr:row>
      <xdr:rowOff>54429</xdr:rowOff>
    </xdr:from>
    <xdr:to>
      <xdr:col>1</xdr:col>
      <xdr:colOff>326571</xdr:colOff>
      <xdr:row>6</xdr:row>
      <xdr:rowOff>98417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" y="244929"/>
          <a:ext cx="1905001" cy="1388694"/>
        </a:xfrm>
        <a:prstGeom prst="rect">
          <a:avLst/>
        </a:prstGeom>
      </xdr:spPr>
    </xdr:pic>
    <xdr:clientData/>
  </xdr:twoCellAnchor>
  <xdr:twoCellAnchor editAs="oneCell">
    <xdr:from>
      <xdr:col>1</xdr:col>
      <xdr:colOff>677939</xdr:colOff>
      <xdr:row>0</xdr:row>
      <xdr:rowOff>190499</xdr:rowOff>
    </xdr:from>
    <xdr:to>
      <xdr:col>4</xdr:col>
      <xdr:colOff>1355272</xdr:colOff>
      <xdr:row>6</xdr:row>
      <xdr:rowOff>111257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2118" y="190499"/>
          <a:ext cx="4691440" cy="1455964"/>
        </a:xfrm>
        <a:prstGeom prst="rect">
          <a:avLst/>
        </a:prstGeom>
      </xdr:spPr>
    </xdr:pic>
    <xdr:clientData/>
  </xdr:twoCellAnchor>
  <xdr:twoCellAnchor>
    <xdr:from>
      <xdr:col>6</xdr:col>
      <xdr:colOff>108856</xdr:colOff>
      <xdr:row>29</xdr:row>
      <xdr:rowOff>81643</xdr:rowOff>
    </xdr:from>
    <xdr:to>
      <xdr:col>11</xdr:col>
      <xdr:colOff>683559</xdr:colOff>
      <xdr:row>44</xdr:row>
      <xdr:rowOff>67235</xdr:rowOff>
    </xdr:to>
    <xdr:graphicFrame macro="">
      <xdr:nvGraphicFramePr>
        <xdr:cNvPr id="6" name="Diagramm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54428</xdr:colOff>
      <xdr:row>17</xdr:row>
      <xdr:rowOff>27214</xdr:rowOff>
    </xdr:from>
    <xdr:to>
      <xdr:col>11</xdr:col>
      <xdr:colOff>707571</xdr:colOff>
      <xdr:row>28</xdr:row>
      <xdr:rowOff>149678</xdr:rowOff>
    </xdr:to>
    <xdr:graphicFrame macro="">
      <xdr:nvGraphicFramePr>
        <xdr:cNvPr id="7" name="Diagramm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67235</xdr:colOff>
      <xdr:row>1</xdr:row>
      <xdr:rowOff>11206</xdr:rowOff>
    </xdr:from>
    <xdr:to>
      <xdr:col>13</xdr:col>
      <xdr:colOff>228949</xdr:colOff>
      <xdr:row>5</xdr:row>
      <xdr:rowOff>144965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694088" y="201706"/>
          <a:ext cx="1685714" cy="1209524"/>
        </a:xfrm>
        <a:prstGeom prst="rect">
          <a:avLst/>
        </a:prstGeom>
      </xdr:spPr>
    </xdr:pic>
    <xdr:clientData/>
  </xdr:twoCellAnchor>
  <xdr:twoCellAnchor editAs="oneCell">
    <xdr:from>
      <xdr:col>11</xdr:col>
      <xdr:colOff>78441</xdr:colOff>
      <xdr:row>6</xdr:row>
      <xdr:rowOff>190501</xdr:rowOff>
    </xdr:from>
    <xdr:to>
      <xdr:col>12</xdr:col>
      <xdr:colOff>525965</xdr:colOff>
      <xdr:row>8</xdr:row>
      <xdr:rowOff>136107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705294" y="1613648"/>
          <a:ext cx="1209524" cy="3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52"/>
  <sheetViews>
    <sheetView tabSelected="1" zoomScale="85" zoomScaleNormal="85" workbookViewId="0">
      <selection activeCell="D31" sqref="D31"/>
    </sheetView>
  </sheetViews>
  <sheetFormatPr baseColWidth="10" defaultRowHeight="15" x14ac:dyDescent="0.25"/>
  <cols>
    <col min="1" max="1" width="27.85546875" bestFit="1" customWidth="1"/>
    <col min="2" max="2" width="13.7109375" bestFit="1" customWidth="1"/>
    <col min="4" max="4" width="35" bestFit="1" customWidth="1"/>
    <col min="5" max="5" width="39.5703125" bestFit="1" customWidth="1"/>
    <col min="6" max="6" width="39.28515625" bestFit="1" customWidth="1"/>
    <col min="7" max="8" width="31.5703125" bestFit="1" customWidth="1"/>
  </cols>
  <sheetData>
    <row r="2" spans="1:13" ht="18.75" x14ac:dyDescent="0.3">
      <c r="H2" s="10" t="s">
        <v>14</v>
      </c>
    </row>
    <row r="4" spans="1:13" ht="30" x14ac:dyDescent="0.25">
      <c r="F4" s="2" t="s">
        <v>12</v>
      </c>
      <c r="G4" s="3">
        <f>1-E14-G15</f>
        <v>0.98383254285975685</v>
      </c>
      <c r="I4" s="4"/>
      <c r="J4" s="4"/>
      <c r="K4" s="4"/>
      <c r="L4" s="4"/>
      <c r="M4" s="4"/>
    </row>
    <row r="5" spans="1:13" ht="21" x14ac:dyDescent="0.35">
      <c r="H5" s="8" t="s">
        <v>13</v>
      </c>
      <c r="I5" s="9">
        <f>(0.2*(E12-G12))/(4*D12)</f>
        <v>0.5945126992980152</v>
      </c>
      <c r="J5" s="4"/>
      <c r="K5" s="4"/>
      <c r="L5" s="4"/>
      <c r="M5" s="4"/>
    </row>
    <row r="6" spans="1:13" ht="21" x14ac:dyDescent="0.35">
      <c r="H6" s="11" t="s">
        <v>15</v>
      </c>
      <c r="I6" s="12">
        <f>(0.1*(E12-G12)-M11)/(2*D12)</f>
        <v>-3.3972154245608593E-2</v>
      </c>
      <c r="J6" s="7"/>
      <c r="K6" s="4"/>
      <c r="L6" s="4"/>
      <c r="M6" s="4"/>
    </row>
    <row r="7" spans="1:13" ht="18.75" x14ac:dyDescent="0.3">
      <c r="I7" s="4"/>
      <c r="J7" s="4"/>
      <c r="K7" s="4"/>
      <c r="L7" s="5"/>
      <c r="M7" s="5"/>
    </row>
    <row r="8" spans="1:13" x14ac:dyDescent="0.25">
      <c r="I8" s="4"/>
      <c r="J8" s="4"/>
      <c r="K8" s="4"/>
      <c r="L8" s="4"/>
      <c r="M8" s="4"/>
    </row>
    <row r="9" spans="1:13" x14ac:dyDescent="0.25">
      <c r="I9" s="4"/>
      <c r="J9" s="4"/>
      <c r="K9" s="4"/>
      <c r="L9" s="4"/>
      <c r="M9" s="4"/>
    </row>
    <row r="11" spans="1:13" ht="19.5" x14ac:dyDescent="0.35">
      <c r="A11" t="s">
        <v>1</v>
      </c>
      <c r="D11" t="s">
        <v>3</v>
      </c>
      <c r="E11" t="s">
        <v>6</v>
      </c>
      <c r="G11" t="s">
        <v>7</v>
      </c>
      <c r="L11" s="6" t="s">
        <v>16</v>
      </c>
      <c r="M11">
        <f>ABS(A12-A15)</f>
        <v>7.4000000000000909</v>
      </c>
    </row>
    <row r="12" spans="1:13" x14ac:dyDescent="0.25">
      <c r="A12">
        <f>SUM(A18:A155)/COUNT(A18:A155)</f>
        <v>2007.4</v>
      </c>
      <c r="D12">
        <f>STDEV(A18:A52)</f>
        <v>5.8871744945611875</v>
      </c>
      <c r="E12">
        <v>2020</v>
      </c>
      <c r="G12">
        <v>1950</v>
      </c>
    </row>
    <row r="13" spans="1:13" x14ac:dyDescent="0.25">
      <c r="E13">
        <f>NORMDIST(E12,A12,D12,FALSE)</f>
        <v>6.8600498599860416E-3</v>
      </c>
      <c r="G13">
        <f>NORMDIST(G12,A12,D12,FALSE)</f>
        <v>1.5431514547808374E-22</v>
      </c>
    </row>
    <row r="14" spans="1:13" x14ac:dyDescent="0.25">
      <c r="A14" t="s">
        <v>17</v>
      </c>
      <c r="E14">
        <f>1-_xlfn.NORM.DIST(E12,$A$12,$D$12,TRUE)</f>
        <v>1.6167457140243147E-2</v>
      </c>
      <c r="F14" t="s">
        <v>8</v>
      </c>
      <c r="G14">
        <f>1-_xlfn.NORM.DIST(G12,$A$12,$D$12,TRUE)</f>
        <v>1</v>
      </c>
      <c r="H14" t="s">
        <v>10</v>
      </c>
    </row>
    <row r="15" spans="1:13" x14ac:dyDescent="0.25">
      <c r="A15" s="6">
        <v>2000</v>
      </c>
      <c r="E15">
        <f>_xlfn.NORM.DIST(E12,$A$12,$D$12,TRUE)</f>
        <v>0.98383254285975685</v>
      </c>
      <c r="F15" t="s">
        <v>9</v>
      </c>
      <c r="G15">
        <f>_xlfn.NORM.DIST(G12,$A$12,$D$12,TRUE)</f>
        <v>9.2226623189544343E-23</v>
      </c>
      <c r="H15" t="s">
        <v>11</v>
      </c>
    </row>
    <row r="17" spans="1:5" ht="18.75" x14ac:dyDescent="0.35">
      <c r="A17" t="s">
        <v>0</v>
      </c>
      <c r="C17" s="1" t="s">
        <v>2</v>
      </c>
      <c r="D17" t="s">
        <v>4</v>
      </c>
      <c r="E17" t="s">
        <v>5</v>
      </c>
    </row>
    <row r="18" spans="1:5" x14ac:dyDescent="0.25">
      <c r="A18">
        <v>1995</v>
      </c>
      <c r="C18">
        <f t="shared" ref="C18:C49" si="0">(A18-$A$12)^2</f>
        <v>153.76000000000226</v>
      </c>
      <c r="D18">
        <f t="shared" ref="D18:D49" si="1">_xlfn.NORM.DIST(A18,$A$12,$D$12,FALSE)</f>
        <v>7.3731602533713761E-3</v>
      </c>
      <c r="E18">
        <f>_xlfn.NORM.DIST(A18,$A$12,$D$12,TRUE)</f>
        <v>1.7590298171748633E-2</v>
      </c>
    </row>
    <row r="19" spans="1:5" x14ac:dyDescent="0.25">
      <c r="A19">
        <v>2000</v>
      </c>
      <c r="C19">
        <f t="shared" si="0"/>
        <v>54.760000000001348</v>
      </c>
      <c r="D19">
        <f t="shared" si="1"/>
        <v>3.0755048303333553E-2</v>
      </c>
      <c r="E19">
        <f t="shared" ref="E19:E82" si="2">_xlfn.NORM.DIST(A19,$A$12,$D$12,TRUE)</f>
        <v>0.10438230253186612</v>
      </c>
    </row>
    <row r="20" spans="1:5" x14ac:dyDescent="0.25">
      <c r="A20">
        <v>2000</v>
      </c>
      <c r="C20">
        <f t="shared" si="0"/>
        <v>54.760000000001348</v>
      </c>
      <c r="D20">
        <f t="shared" si="1"/>
        <v>3.0755048303333553E-2</v>
      </c>
      <c r="E20">
        <f t="shared" si="2"/>
        <v>0.10438230253186612</v>
      </c>
    </row>
    <row r="21" spans="1:5" x14ac:dyDescent="0.25">
      <c r="A21">
        <v>2002</v>
      </c>
      <c r="C21">
        <f t="shared" si="0"/>
        <v>29.160000000000981</v>
      </c>
      <c r="D21">
        <f t="shared" si="1"/>
        <v>4.4494628665982812E-2</v>
      </c>
      <c r="E21">
        <f t="shared" si="2"/>
        <v>0.17950630652230182</v>
      </c>
    </row>
    <row r="22" spans="1:5" x14ac:dyDescent="0.25">
      <c r="A22">
        <v>2002</v>
      </c>
      <c r="C22">
        <f t="shared" si="0"/>
        <v>29.160000000000981</v>
      </c>
      <c r="D22">
        <f t="shared" si="1"/>
        <v>4.4494628665982812E-2</v>
      </c>
      <c r="E22">
        <f t="shared" si="2"/>
        <v>0.17950630652230182</v>
      </c>
    </row>
    <row r="23" spans="1:5" x14ac:dyDescent="0.25">
      <c r="A23">
        <v>2004</v>
      </c>
      <c r="C23">
        <f t="shared" si="0"/>
        <v>11.560000000000619</v>
      </c>
      <c r="D23">
        <f t="shared" si="1"/>
        <v>5.7355691253366932E-2</v>
      </c>
      <c r="E23">
        <f t="shared" si="2"/>
        <v>0.28179187992156629</v>
      </c>
    </row>
    <row r="24" spans="1:5" x14ac:dyDescent="0.25">
      <c r="A24">
        <v>2004</v>
      </c>
      <c r="C24">
        <f t="shared" si="0"/>
        <v>11.560000000000619</v>
      </c>
      <c r="D24">
        <f t="shared" si="1"/>
        <v>5.7355691253366932E-2</v>
      </c>
      <c r="E24">
        <f t="shared" si="2"/>
        <v>0.28179187992156629</v>
      </c>
    </row>
    <row r="25" spans="1:5" x14ac:dyDescent="0.25">
      <c r="A25">
        <v>2004</v>
      </c>
      <c r="C25">
        <f t="shared" si="0"/>
        <v>11.560000000000619</v>
      </c>
      <c r="D25">
        <f t="shared" si="1"/>
        <v>5.7355691253366932E-2</v>
      </c>
      <c r="E25">
        <f t="shared" si="2"/>
        <v>0.28179187992156629</v>
      </c>
    </row>
    <row r="26" spans="1:5" x14ac:dyDescent="0.25">
      <c r="A26">
        <v>2005</v>
      </c>
      <c r="C26">
        <f t="shared" si="0"/>
        <v>5.7600000000004368</v>
      </c>
      <c r="D26">
        <f t="shared" si="1"/>
        <v>6.2361297619556035E-2</v>
      </c>
      <c r="E26">
        <f t="shared" si="2"/>
        <v>0.34175950585039871</v>
      </c>
    </row>
    <row r="27" spans="1:5" x14ac:dyDescent="0.25">
      <c r="A27">
        <v>2005</v>
      </c>
      <c r="C27">
        <f t="shared" si="0"/>
        <v>5.7600000000004368</v>
      </c>
      <c r="D27">
        <f t="shared" si="1"/>
        <v>6.2361297619556035E-2</v>
      </c>
      <c r="E27">
        <f t="shared" si="2"/>
        <v>0.34175950585039871</v>
      </c>
    </row>
    <row r="28" spans="1:5" x14ac:dyDescent="0.25">
      <c r="A28">
        <v>2005</v>
      </c>
      <c r="C28">
        <f t="shared" si="0"/>
        <v>5.7600000000004368</v>
      </c>
      <c r="D28">
        <f t="shared" si="1"/>
        <v>6.2361297619556035E-2</v>
      </c>
      <c r="E28">
        <f t="shared" si="2"/>
        <v>0.34175950585039871</v>
      </c>
    </row>
    <row r="29" spans="1:5" x14ac:dyDescent="0.25">
      <c r="A29">
        <v>2005</v>
      </c>
      <c r="C29">
        <f t="shared" si="0"/>
        <v>5.7600000000004368</v>
      </c>
      <c r="D29">
        <f t="shared" si="1"/>
        <v>6.2361297619556035E-2</v>
      </c>
      <c r="E29">
        <f t="shared" si="2"/>
        <v>0.34175950585039871</v>
      </c>
    </row>
    <row r="30" spans="1:5" x14ac:dyDescent="0.25">
      <c r="A30">
        <v>2005</v>
      </c>
      <c r="C30">
        <f t="shared" si="0"/>
        <v>5.7600000000004368</v>
      </c>
      <c r="D30">
        <f t="shared" si="1"/>
        <v>6.2361297619556035E-2</v>
      </c>
      <c r="E30">
        <f t="shared" si="2"/>
        <v>0.34175950585039871</v>
      </c>
    </row>
    <row r="31" spans="1:5" x14ac:dyDescent="0.25">
      <c r="A31">
        <v>2005</v>
      </c>
      <c r="C31">
        <f t="shared" si="0"/>
        <v>5.7600000000004368</v>
      </c>
      <c r="D31">
        <f t="shared" si="1"/>
        <v>6.2361297619556035E-2</v>
      </c>
      <c r="E31">
        <f t="shared" si="2"/>
        <v>0.34175950585039871</v>
      </c>
    </row>
    <row r="32" spans="1:5" x14ac:dyDescent="0.25">
      <c r="A32">
        <v>2007</v>
      </c>
      <c r="C32">
        <f t="shared" si="0"/>
        <v>0.16000000000007275</v>
      </c>
      <c r="D32">
        <f t="shared" si="1"/>
        <v>6.7608408471258027E-2</v>
      </c>
      <c r="E32">
        <f t="shared" si="2"/>
        <v>0.47291498357446921</v>
      </c>
    </row>
    <row r="33" spans="1:5" x14ac:dyDescent="0.25">
      <c r="A33">
        <v>2007</v>
      </c>
      <c r="C33">
        <f t="shared" si="0"/>
        <v>0.16000000000007275</v>
      </c>
      <c r="D33">
        <f t="shared" si="1"/>
        <v>6.7608408471258027E-2</v>
      </c>
      <c r="E33">
        <f t="shared" si="2"/>
        <v>0.47291498357446921</v>
      </c>
    </row>
    <row r="34" spans="1:5" x14ac:dyDescent="0.25">
      <c r="A34">
        <v>2007</v>
      </c>
      <c r="C34">
        <f t="shared" si="0"/>
        <v>0.16000000000007275</v>
      </c>
      <c r="D34">
        <f t="shared" si="1"/>
        <v>6.7608408471258027E-2</v>
      </c>
      <c r="E34">
        <f t="shared" si="2"/>
        <v>0.47291498357446921</v>
      </c>
    </row>
    <row r="35" spans="1:5" x14ac:dyDescent="0.25">
      <c r="A35">
        <v>2007</v>
      </c>
      <c r="C35">
        <f t="shared" si="0"/>
        <v>0.16000000000007275</v>
      </c>
      <c r="D35">
        <f t="shared" si="1"/>
        <v>6.7608408471258027E-2</v>
      </c>
      <c r="E35">
        <f t="shared" si="2"/>
        <v>0.47291498357446921</v>
      </c>
    </row>
    <row r="36" spans="1:5" x14ac:dyDescent="0.25">
      <c r="A36">
        <v>2007</v>
      </c>
      <c r="C36">
        <f t="shared" si="0"/>
        <v>0.16000000000007275</v>
      </c>
      <c r="D36">
        <f t="shared" si="1"/>
        <v>6.7608408471258027E-2</v>
      </c>
      <c r="E36">
        <f t="shared" si="2"/>
        <v>0.47291498357446921</v>
      </c>
    </row>
    <row r="37" spans="1:5" x14ac:dyDescent="0.25">
      <c r="A37">
        <v>2007</v>
      </c>
      <c r="C37">
        <f t="shared" si="0"/>
        <v>0.16000000000007275</v>
      </c>
      <c r="D37">
        <f t="shared" si="1"/>
        <v>6.7608408471258027E-2</v>
      </c>
      <c r="E37">
        <f t="shared" si="2"/>
        <v>0.47291498357446921</v>
      </c>
    </row>
    <row r="38" spans="1:5" x14ac:dyDescent="0.25">
      <c r="A38">
        <v>2007</v>
      </c>
      <c r="C38">
        <f t="shared" si="0"/>
        <v>0.16000000000007275</v>
      </c>
      <c r="D38">
        <f t="shared" si="1"/>
        <v>6.7608408471258027E-2</v>
      </c>
      <c r="E38">
        <f t="shared" si="2"/>
        <v>0.47291498357446921</v>
      </c>
    </row>
    <row r="39" spans="1:5" x14ac:dyDescent="0.25">
      <c r="A39">
        <v>2007</v>
      </c>
      <c r="C39">
        <f t="shared" si="0"/>
        <v>0.16000000000007275</v>
      </c>
      <c r="D39">
        <f t="shared" si="1"/>
        <v>6.7608408471258027E-2</v>
      </c>
      <c r="E39">
        <f t="shared" si="2"/>
        <v>0.47291498357446921</v>
      </c>
    </row>
    <row r="40" spans="1:5" x14ac:dyDescent="0.25">
      <c r="A40">
        <v>2007</v>
      </c>
      <c r="C40">
        <f t="shared" si="0"/>
        <v>0.16000000000007275</v>
      </c>
      <c r="D40">
        <f t="shared" si="1"/>
        <v>6.7608408471258027E-2</v>
      </c>
      <c r="E40">
        <f t="shared" si="2"/>
        <v>0.47291498357446921</v>
      </c>
    </row>
    <row r="41" spans="1:5" x14ac:dyDescent="0.25">
      <c r="A41">
        <v>2009</v>
      </c>
      <c r="C41">
        <f t="shared" si="0"/>
        <v>2.5599999999997092</v>
      </c>
      <c r="D41">
        <f t="shared" si="1"/>
        <v>6.5307647520394183E-2</v>
      </c>
      <c r="E41">
        <f t="shared" si="2"/>
        <v>0.60710334438882252</v>
      </c>
    </row>
    <row r="42" spans="1:5" x14ac:dyDescent="0.25">
      <c r="A42">
        <v>2009</v>
      </c>
      <c r="C42">
        <f t="shared" si="0"/>
        <v>2.5599999999997092</v>
      </c>
      <c r="D42">
        <f t="shared" si="1"/>
        <v>6.5307647520394183E-2</v>
      </c>
      <c r="E42">
        <f t="shared" si="2"/>
        <v>0.60710334438882252</v>
      </c>
    </row>
    <row r="43" spans="1:5" x14ac:dyDescent="0.25">
      <c r="A43">
        <v>2009</v>
      </c>
      <c r="C43">
        <f t="shared" si="0"/>
        <v>2.5599999999997092</v>
      </c>
      <c r="D43">
        <f t="shared" si="1"/>
        <v>6.5307647520394183E-2</v>
      </c>
      <c r="E43">
        <f t="shared" si="2"/>
        <v>0.60710334438882252</v>
      </c>
    </row>
    <row r="44" spans="1:5" x14ac:dyDescent="0.25">
      <c r="A44">
        <v>2009</v>
      </c>
      <c r="C44">
        <f t="shared" si="0"/>
        <v>2.5599999999997092</v>
      </c>
      <c r="D44">
        <f t="shared" si="1"/>
        <v>6.5307647520394183E-2</v>
      </c>
      <c r="E44">
        <f t="shared" si="2"/>
        <v>0.60710334438882252</v>
      </c>
    </row>
    <row r="45" spans="1:5" x14ac:dyDescent="0.25">
      <c r="A45">
        <v>2009</v>
      </c>
      <c r="C45">
        <f t="shared" si="0"/>
        <v>2.5599999999997092</v>
      </c>
      <c r="D45">
        <f t="shared" si="1"/>
        <v>6.5307647520394183E-2</v>
      </c>
      <c r="E45">
        <f t="shared" si="2"/>
        <v>0.60710334438882252</v>
      </c>
    </row>
    <row r="46" spans="1:5" x14ac:dyDescent="0.25">
      <c r="A46">
        <v>2011</v>
      </c>
      <c r="C46">
        <f t="shared" si="0"/>
        <v>12.959999999999345</v>
      </c>
      <c r="D46">
        <f t="shared" si="1"/>
        <v>5.6208905136279137E-2</v>
      </c>
      <c r="E46">
        <f t="shared" si="2"/>
        <v>0.7295652859278966</v>
      </c>
    </row>
    <row r="47" spans="1:5" x14ac:dyDescent="0.25">
      <c r="A47">
        <v>2012</v>
      </c>
      <c r="C47">
        <f t="shared" si="0"/>
        <v>21.159999999999162</v>
      </c>
      <c r="D47">
        <f t="shared" si="1"/>
        <v>4.9937848596620538E-2</v>
      </c>
      <c r="E47">
        <f t="shared" si="2"/>
        <v>0.78270447192338821</v>
      </c>
    </row>
    <row r="48" spans="1:5" x14ac:dyDescent="0.25">
      <c r="A48">
        <v>2012</v>
      </c>
      <c r="C48">
        <f t="shared" si="0"/>
        <v>21.159999999999162</v>
      </c>
      <c r="D48">
        <f t="shared" si="1"/>
        <v>4.9937848596620538E-2</v>
      </c>
      <c r="E48">
        <f t="shared" si="2"/>
        <v>0.78270447192338821</v>
      </c>
    </row>
    <row r="49" spans="1:5" x14ac:dyDescent="0.25">
      <c r="A49">
        <v>2014</v>
      </c>
      <c r="C49">
        <f t="shared" si="0"/>
        <v>43.559999999998801</v>
      </c>
      <c r="D49">
        <f t="shared" si="1"/>
        <v>3.6148272852507643E-2</v>
      </c>
      <c r="E49">
        <f t="shared" si="2"/>
        <v>0.86887332646047777</v>
      </c>
    </row>
    <row r="50" spans="1:5" x14ac:dyDescent="0.25">
      <c r="A50">
        <v>2014</v>
      </c>
      <c r="C50">
        <f t="shared" ref="C50:C113" si="3">(A50-$A$12)^2</f>
        <v>43.559999999998801</v>
      </c>
      <c r="D50">
        <f t="shared" ref="D50:D113" si="4">_xlfn.NORM.DIST(A50,$A$12,$D$12,FALSE)</f>
        <v>3.6148272852507643E-2</v>
      </c>
      <c r="E50">
        <f t="shared" si="2"/>
        <v>0.86887332646047777</v>
      </c>
    </row>
    <row r="51" spans="1:5" x14ac:dyDescent="0.25">
      <c r="A51">
        <v>2016</v>
      </c>
      <c r="C51">
        <f t="shared" si="3"/>
        <v>73.959999999998431</v>
      </c>
      <c r="D51">
        <f t="shared" si="4"/>
        <v>2.3314335056420079E-2</v>
      </c>
      <c r="E51">
        <f t="shared" si="2"/>
        <v>0.92796519341209849</v>
      </c>
    </row>
    <row r="52" spans="1:5" x14ac:dyDescent="0.25">
      <c r="A52">
        <v>2031</v>
      </c>
      <c r="C52">
        <f t="shared" si="3"/>
        <v>556.95999999999572</v>
      </c>
      <c r="D52">
        <f t="shared" si="4"/>
        <v>2.1952940232572771E-5</v>
      </c>
      <c r="E52">
        <f t="shared" si="2"/>
        <v>0.99996947487597654</v>
      </c>
    </row>
  </sheetData>
  <sortState ref="A18:A52">
    <sortCondition ref="A18"/>
  </sortState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Mbianda Fabrice</dc:creator>
  <cp:lastModifiedBy>Sterk Mario</cp:lastModifiedBy>
  <dcterms:created xsi:type="dcterms:W3CDTF">2014-11-23T16:56:38Z</dcterms:created>
  <dcterms:modified xsi:type="dcterms:W3CDTF">2015-02-19T09:21:39Z</dcterms:modified>
</cp:coreProperties>
</file>