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595" windowHeight="9210" activeTab="1"/>
  </bookViews>
  <sheets>
    <sheet name="DFT" sheetId="1" r:id="rId1"/>
    <sheet name="FIR" sheetId="2" r:id="rId2"/>
    <sheet name="Niklas" sheetId="3" r:id="rId3"/>
  </sheets>
  <definedNames>
    <definedName name="a_0">'FIR'!$E$9</definedName>
    <definedName name="a_1">'FIR'!$E$8</definedName>
    <definedName name="a_2">'FIR'!$E$7</definedName>
    <definedName name="a_3">'FIR'!$E$6</definedName>
    <definedName name="a_4">'FIR'!$E$5</definedName>
    <definedName name="a_5">'FIR'!$E$4</definedName>
    <definedName name="Abastzeit">'DFT'!$C$2</definedName>
    <definedName name="fa">'FIR'!$C$2</definedName>
    <definedName name="fgo">'FIR'!$D$2</definedName>
    <definedName name="fgu">'FIR'!$E$2</definedName>
  </definedNames>
  <calcPr fullCalcOnLoad="1"/>
</workbook>
</file>

<file path=xl/sharedStrings.xml><?xml version="1.0" encoding="utf-8"?>
<sst xmlns="http://schemas.openxmlformats.org/spreadsheetml/2006/main" count="32" uniqueCount="32">
  <si>
    <t>t</t>
  </si>
  <si>
    <t>y</t>
  </si>
  <si>
    <t>Abastzeit</t>
  </si>
  <si>
    <t>FIR-Filter</t>
  </si>
  <si>
    <t>Delta_t</t>
  </si>
  <si>
    <t>fa</t>
  </si>
  <si>
    <t>k</t>
  </si>
  <si>
    <t>fgo</t>
  </si>
  <si>
    <t>fgu</t>
  </si>
  <si>
    <t>ako</t>
  </si>
  <si>
    <t>aku</t>
  </si>
  <si>
    <t>ALLpass</t>
  </si>
  <si>
    <t>Bandsperre ak</t>
  </si>
  <si>
    <t>Minute</t>
  </si>
  <si>
    <t>SEKUNDEN</t>
  </si>
  <si>
    <t>1 Min 15 s</t>
  </si>
  <si>
    <t>1 Min 30 s</t>
  </si>
  <si>
    <t>1 Min 40 s</t>
  </si>
  <si>
    <t>5 Min 30 s</t>
  </si>
  <si>
    <t>a1</t>
  </si>
  <si>
    <t>a2</t>
  </si>
  <si>
    <t>a3</t>
  </si>
  <si>
    <t>a4</t>
  </si>
  <si>
    <t>a5</t>
  </si>
  <si>
    <t>a_5</t>
  </si>
  <si>
    <t>a_4</t>
  </si>
  <si>
    <t>a_3</t>
  </si>
  <si>
    <t>a_2</t>
  </si>
  <si>
    <t>a_1</t>
  </si>
  <si>
    <t>a_0</t>
  </si>
  <si>
    <t>Eingang</t>
  </si>
  <si>
    <t>Ausgang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</si>
</sst>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11"/>
      <name val="Arial"/>
      <family val="0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|Skalierte DFT|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Amplitudendichte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DFT!$A$18:$A$23</c:f>
              <c:numCache/>
            </c:numRef>
          </c:xVal>
          <c:yVal>
            <c:numRef>
              <c:f>DFT!$B$18:$B$23</c:f>
              <c:numCache/>
            </c:numRef>
          </c:yVal>
          <c:smooth val="0"/>
        </c:ser>
        <c:axId val="25154687"/>
        <c:axId val="25065592"/>
      </c:scatterChart>
      <c:valAx>
        <c:axId val="251546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Frequenz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065592"/>
        <c:crosses val="autoZero"/>
        <c:crossBetween val="midCat"/>
        <c:dispUnits/>
      </c:valAx>
      <c:valAx>
        <c:axId val="250655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Amplitudenbetrag   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15468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FIR-Filter Bandsperre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FIR!$B$17</c:f>
              <c:strCache>
                <c:ptCount val="1"/>
                <c:pt idx="0">
                  <c:v>Eingang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FIR!$A$18:$A$42</c:f>
              <c:numCache/>
            </c:numRef>
          </c:xVal>
          <c:yVal>
            <c:numRef>
              <c:f>FIR!$B$18:$B$42</c:f>
              <c:numCache/>
            </c:numRef>
          </c:yVal>
          <c:smooth val="1"/>
        </c:ser>
        <c:ser>
          <c:idx val="1"/>
          <c:order val="1"/>
          <c:tx>
            <c:strRef>
              <c:f>FIR!$C$17</c:f>
              <c:strCache>
                <c:ptCount val="1"/>
                <c:pt idx="0">
                  <c:v>Ausgang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FIR!$A$18:$A$42</c:f>
              <c:numCache/>
            </c:numRef>
          </c:xVal>
          <c:yVal>
            <c:numRef>
              <c:f>FIR!$C$18:$C$42</c:f>
              <c:numCache/>
            </c:numRef>
          </c:yVal>
          <c:smooth val="1"/>
        </c:ser>
        <c:axId val="24263737"/>
        <c:axId val="17047042"/>
      </c:scatterChart>
      <c:valAx>
        <c:axId val="242637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xn    yn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047042"/>
        <c:crosses val="autoZero"/>
        <c:crossBetween val="midCat"/>
        <c:dispUnits/>
      </c:valAx>
      <c:valAx>
        <c:axId val="170470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Amplitude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26373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723900</xdr:colOff>
      <xdr:row>8</xdr:row>
      <xdr:rowOff>104775</xdr:rowOff>
    </xdr:from>
    <xdr:to>
      <xdr:col>9</xdr:col>
      <xdr:colOff>504825</xdr:colOff>
      <xdr:row>29</xdr:row>
      <xdr:rowOff>133350</xdr:rowOff>
    </xdr:to>
    <xdr:graphicFrame>
      <xdr:nvGraphicFramePr>
        <xdr:cNvPr id="1" name="Chart 1"/>
        <xdr:cNvGraphicFramePr/>
      </xdr:nvGraphicFramePr>
      <xdr:xfrm>
        <a:off x="2314575" y="1400175"/>
        <a:ext cx="5114925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21</xdr:row>
      <xdr:rowOff>104775</xdr:rowOff>
    </xdr:from>
    <xdr:to>
      <xdr:col>8</xdr:col>
      <xdr:colOff>742950</xdr:colOff>
      <xdr:row>38</xdr:row>
      <xdr:rowOff>142875</xdr:rowOff>
    </xdr:to>
    <xdr:graphicFrame>
      <xdr:nvGraphicFramePr>
        <xdr:cNvPr id="1" name="Chart 5"/>
        <xdr:cNvGraphicFramePr/>
      </xdr:nvGraphicFramePr>
      <xdr:xfrm>
        <a:off x="2314575" y="3505200"/>
        <a:ext cx="462915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workbookViewId="0" topLeftCell="A1">
      <selection activeCell="F9" sqref="F9"/>
    </sheetView>
  </sheetViews>
  <sheetFormatPr defaultColWidth="11.421875" defaultRowHeight="12.75"/>
  <cols>
    <col min="2" max="2" width="12.421875" style="0" bestFit="1" customWidth="1"/>
  </cols>
  <sheetData>
    <row r="1" spans="1:3" ht="12.75">
      <c r="A1" s="1" t="s">
        <v>0</v>
      </c>
      <c r="B1" t="s">
        <v>1</v>
      </c>
      <c r="C1" t="s">
        <v>2</v>
      </c>
    </row>
    <row r="2" spans="1:4" ht="12.75">
      <c r="A2">
        <v>0</v>
      </c>
      <c r="B2">
        <f>ROUND(SIN(2*PI()*100*A2),2)</f>
        <v>0</v>
      </c>
      <c r="C2">
        <v>0.002</v>
      </c>
      <c r="D2">
        <f>ROUND(COS(2*PI()*100*A2),2)</f>
        <v>1</v>
      </c>
    </row>
    <row r="3" spans="1:4" ht="12.75">
      <c r="A3">
        <f aca="true" t="shared" si="0" ref="A3:A11">A2+Abastzeit</f>
        <v>0.002</v>
      </c>
      <c r="B3">
        <f aca="true" t="shared" si="1" ref="B3:B11">ROUND(SIN(2*PI()*100*A3),2)</f>
        <v>0.95</v>
      </c>
      <c r="D3">
        <f aca="true" t="shared" si="2" ref="D3:D11">ROUND(COS(2*PI()*100*A3),2)</f>
        <v>0.31</v>
      </c>
    </row>
    <row r="4" spans="1:4" ht="12.75">
      <c r="A4">
        <f t="shared" si="0"/>
        <v>0.004</v>
      </c>
      <c r="B4">
        <f t="shared" si="1"/>
        <v>0.59</v>
      </c>
      <c r="D4">
        <f t="shared" si="2"/>
        <v>-0.81</v>
      </c>
    </row>
    <row r="5" spans="1:4" ht="12.75">
      <c r="A5">
        <f t="shared" si="0"/>
        <v>0.006</v>
      </c>
      <c r="B5">
        <f t="shared" si="1"/>
        <v>-0.59</v>
      </c>
      <c r="D5">
        <f t="shared" si="2"/>
        <v>-0.81</v>
      </c>
    </row>
    <row r="6" spans="1:4" ht="12.75">
      <c r="A6">
        <f t="shared" si="0"/>
        <v>0.008</v>
      </c>
      <c r="B6">
        <f t="shared" si="1"/>
        <v>-0.95</v>
      </c>
      <c r="D6">
        <f t="shared" si="2"/>
        <v>0.31</v>
      </c>
    </row>
    <row r="7" spans="1:4" ht="12.75">
      <c r="A7">
        <f t="shared" si="0"/>
        <v>0.01</v>
      </c>
      <c r="B7">
        <f t="shared" si="1"/>
        <v>0</v>
      </c>
      <c r="D7">
        <f t="shared" si="2"/>
        <v>1</v>
      </c>
    </row>
    <row r="8" spans="1:4" ht="12.75">
      <c r="A8">
        <f t="shared" si="0"/>
        <v>0.012</v>
      </c>
      <c r="B8">
        <f t="shared" si="1"/>
        <v>0.95</v>
      </c>
      <c r="D8">
        <f t="shared" si="2"/>
        <v>0.31</v>
      </c>
    </row>
    <row r="9" spans="1:4" ht="12.75">
      <c r="A9">
        <f t="shared" si="0"/>
        <v>0.014</v>
      </c>
      <c r="B9">
        <f t="shared" si="1"/>
        <v>0.59</v>
      </c>
      <c r="D9">
        <f t="shared" si="2"/>
        <v>-0.81</v>
      </c>
    </row>
    <row r="10" spans="1:4" ht="12.75">
      <c r="A10">
        <f t="shared" si="0"/>
        <v>0.016</v>
      </c>
      <c r="B10">
        <f t="shared" si="1"/>
        <v>-0.59</v>
      </c>
      <c r="D10">
        <f t="shared" si="2"/>
        <v>-0.81</v>
      </c>
    </row>
    <row r="11" spans="1:4" ht="12.75">
      <c r="A11">
        <f t="shared" si="0"/>
        <v>0.018000000000000002</v>
      </c>
      <c r="B11">
        <f t="shared" si="1"/>
        <v>-0.95</v>
      </c>
      <c r="D11">
        <f t="shared" si="2"/>
        <v>0.31</v>
      </c>
    </row>
    <row r="13" spans="2:4" ht="12.75">
      <c r="B13">
        <f>AVERAGE(B2:B11)</f>
        <v>1.1102230246251566E-17</v>
      </c>
      <c r="D13">
        <f>AVERAGE(D2:D11)</f>
        <v>-5.551115123125783E-18</v>
      </c>
    </row>
    <row r="18" spans="1:2" ht="12.75">
      <c r="A18">
        <v>0</v>
      </c>
      <c r="B18">
        <v>0</v>
      </c>
    </row>
    <row r="19" spans="1:2" ht="12.75">
      <c r="A19">
        <v>1</v>
      </c>
      <c r="B19">
        <v>0</v>
      </c>
    </row>
    <row r="20" spans="1:2" ht="12.75">
      <c r="A20">
        <v>2</v>
      </c>
      <c r="B20">
        <v>1</v>
      </c>
    </row>
    <row r="21" spans="1:2" ht="12.75">
      <c r="A21">
        <v>3</v>
      </c>
      <c r="B21">
        <v>0</v>
      </c>
    </row>
    <row r="22" spans="1:2" ht="12.75">
      <c r="A22">
        <v>4</v>
      </c>
      <c r="B22">
        <v>0</v>
      </c>
    </row>
    <row r="23" spans="1:2" ht="12.75">
      <c r="A23">
        <v>5</v>
      </c>
      <c r="B23">
        <v>0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2"/>
  <sheetViews>
    <sheetView tabSelected="1" workbookViewId="0" topLeftCell="A11">
      <selection activeCell="C22" sqref="C22:C42"/>
    </sheetView>
  </sheetViews>
  <sheetFormatPr defaultColWidth="11.421875" defaultRowHeight="12.75"/>
  <cols>
    <col min="5" max="5" width="13.00390625" style="0" bestFit="1" customWidth="1"/>
  </cols>
  <sheetData>
    <row r="1" spans="1:5" ht="12.75">
      <c r="A1" t="s">
        <v>3</v>
      </c>
      <c r="B1" t="s">
        <v>4</v>
      </c>
      <c r="C1" t="s">
        <v>5</v>
      </c>
      <c r="D1" t="s">
        <v>7</v>
      </c>
      <c r="E1" t="s">
        <v>8</v>
      </c>
    </row>
    <row r="2" spans="3:5" ht="12.75">
      <c r="C2">
        <v>12000</v>
      </c>
      <c r="D2">
        <v>1200</v>
      </c>
      <c r="E2">
        <v>800</v>
      </c>
    </row>
    <row r="3" spans="1:5" ht="12.75">
      <c r="A3" t="s">
        <v>6</v>
      </c>
      <c r="B3" t="s">
        <v>9</v>
      </c>
      <c r="C3" t="s">
        <v>10</v>
      </c>
      <c r="D3" t="s">
        <v>11</v>
      </c>
      <c r="E3" t="s">
        <v>12</v>
      </c>
    </row>
    <row r="4" spans="1:6" ht="12.75">
      <c r="A4">
        <v>-5</v>
      </c>
      <c r="B4">
        <f>2*(fgo/fa)*(SIN(A4*2*PI()*fgo/fa)/(A4*2*PI()*fgo/fa))</f>
        <v>7.799537304804196E-18</v>
      </c>
      <c r="C4">
        <f>2*(fgu/fa)*(SIN(A4*2*PI()*fgu/fa)/(A4*2*PI()*fgu/fa))</f>
        <v>0.055132889542179216</v>
      </c>
      <c r="D4">
        <v>0</v>
      </c>
      <c r="E4">
        <f>ROUND(D4-(B4-C4),3)</f>
        <v>0.055</v>
      </c>
      <c r="F4" t="s">
        <v>24</v>
      </c>
    </row>
    <row r="5" spans="1:6" ht="12.75">
      <c r="A5">
        <v>-4</v>
      </c>
      <c r="B5">
        <f>2*(fgo/fa)*(SIN(A5*2*PI()*fgo/fa)/(A5*2*PI()*fgo/fa))</f>
        <v>0.046774464189431965</v>
      </c>
      <c r="C5">
        <f>2*(fgu/fa)*(SIN(A5*2*PI()*fgu/fa)/(A5*2*PI()*fgu/fa))</f>
        <v>0.0791415378304907</v>
      </c>
      <c r="D5">
        <v>0</v>
      </c>
      <c r="E5">
        <f>ROUND(D5-(B5-C5),3)</f>
        <v>0.032</v>
      </c>
      <c r="F5" t="s">
        <v>25</v>
      </c>
    </row>
    <row r="6" spans="1:6" ht="12.75">
      <c r="A6">
        <v>-3</v>
      </c>
      <c r="B6">
        <f>2*(fgo/fa)*(SIN(A6*2*PI()*fgo/fa)/(A6*2*PI()*fgo/fa))</f>
        <v>0.10091023048542094</v>
      </c>
      <c r="C6">
        <f>2*(fgu/fa)*(SIN(A6*2*PI()*fgu/fa)/(A6*2*PI()*fgu/fa))</f>
        <v>0.10091023048542093</v>
      </c>
      <c r="D6">
        <v>0</v>
      </c>
      <c r="E6">
        <f>ROUND(D6-(B6-C6),3)</f>
        <v>0</v>
      </c>
      <c r="F6" t="s">
        <v>26</v>
      </c>
    </row>
    <row r="7" spans="1:6" ht="12.75">
      <c r="A7">
        <v>-2</v>
      </c>
      <c r="B7">
        <f>2*(fgo/fa)*(SIN(A7*2*PI()*fgo/fa)/(A7*2*PI()*fgo/fa))</f>
        <v>0.15136534572813143</v>
      </c>
      <c r="C7">
        <f>2*(fgu/fa)*(SIN(A7*2*PI()*fgu/fa)/(A7*2*PI()*fgu/fa))</f>
        <v>0.11827517240789116</v>
      </c>
      <c r="D7">
        <v>0</v>
      </c>
      <c r="E7">
        <f aca="true" t="shared" si="0" ref="E7:E14">ROUND(D7-(B7-C7),3)</f>
        <v>-0.033</v>
      </c>
      <c r="F7" t="s">
        <v>27</v>
      </c>
    </row>
    <row r="8" spans="1:6" ht="12.75">
      <c r="A8">
        <v>-1</v>
      </c>
      <c r="B8">
        <f>2*(fgo/fa)*(SIN(A8*2*PI()*fgo/fa)/(A8*2*PI()*fgo/fa))</f>
        <v>0.18709785675772783</v>
      </c>
      <c r="C8">
        <f>2*(fgu/fa)*(SIN(A8*2*PI()*fgu/fa)/(A8*2*PI()*fgu/fa))</f>
        <v>0.12946829456423506</v>
      </c>
      <c r="D8">
        <v>0</v>
      </c>
      <c r="E8">
        <f t="shared" si="0"/>
        <v>-0.058</v>
      </c>
      <c r="F8" t="s">
        <v>28</v>
      </c>
    </row>
    <row r="9" spans="1:6" ht="12.75">
      <c r="A9">
        <v>0</v>
      </c>
      <c r="B9">
        <f>2*fgo/fa</f>
        <v>0.2</v>
      </c>
      <c r="C9">
        <f>2*fgu/fa</f>
        <v>0.13333333333333333</v>
      </c>
      <c r="D9">
        <v>1</v>
      </c>
      <c r="E9">
        <f t="shared" si="0"/>
        <v>0.933</v>
      </c>
      <c r="F9" t="s">
        <v>29</v>
      </c>
    </row>
    <row r="10" spans="1:6" ht="12.75">
      <c r="A10">
        <v>1</v>
      </c>
      <c r="B10">
        <f>2*(fgo/fa)*(SIN(A10*2*PI()*fgo/fa)/(A10*2*PI()*fgo/fa))</f>
        <v>0.18709785675772783</v>
      </c>
      <c r="C10">
        <f>2*(fgu/fa)*(SIN(A10*2*PI()*fgu/fa)/(A10*2*PI()*fgu/fa))</f>
        <v>0.12946829456423506</v>
      </c>
      <c r="D10">
        <v>0</v>
      </c>
      <c r="E10">
        <f t="shared" si="0"/>
        <v>-0.058</v>
      </c>
      <c r="F10" t="s">
        <v>19</v>
      </c>
    </row>
    <row r="11" spans="1:6" ht="12.75">
      <c r="A11">
        <v>2</v>
      </c>
      <c r="B11">
        <f>2*(fgo/fa)*(SIN(A11*2*PI()*fgo/fa)/(A11*2*PI()*fgo/fa))</f>
        <v>0.15136534572813143</v>
      </c>
      <c r="C11">
        <f>2*(fgu/fa)*(SIN(A11*2*PI()*fgu/fa)/(A11*2*PI()*fgu/fa))</f>
        <v>0.11827517240789116</v>
      </c>
      <c r="D11">
        <v>0</v>
      </c>
      <c r="E11">
        <f t="shared" si="0"/>
        <v>-0.033</v>
      </c>
      <c r="F11" t="s">
        <v>20</v>
      </c>
    </row>
    <row r="12" spans="1:6" ht="12.75">
      <c r="A12">
        <v>3</v>
      </c>
      <c r="B12">
        <f>2*(fgo/fa)*(SIN(A12*2*PI()*fgo/fa)/(A12*2*PI()*fgo/fa))</f>
        <v>0.10091023048542094</v>
      </c>
      <c r="C12">
        <f>2*(fgu/fa)*(SIN(A12*2*PI()*fgu/fa)/(A12*2*PI()*fgu/fa))</f>
        <v>0.10091023048542093</v>
      </c>
      <c r="D12">
        <v>0</v>
      </c>
      <c r="E12">
        <f t="shared" si="0"/>
        <v>0</v>
      </c>
      <c r="F12" t="s">
        <v>21</v>
      </c>
    </row>
    <row r="13" spans="1:6" ht="12.75">
      <c r="A13">
        <v>4</v>
      </c>
      <c r="B13">
        <f>2*(fgo/fa)*(SIN(A13*2*PI()*fgo/fa)/(A13*2*PI()*fgo/fa))</f>
        <v>0.046774464189431965</v>
      </c>
      <c r="C13">
        <f>2*(fgu/fa)*(SIN(A13*2*PI()*fgu/fa)/(A13*2*PI()*fgu/fa))</f>
        <v>0.0791415378304907</v>
      </c>
      <c r="D13">
        <v>0</v>
      </c>
      <c r="E13">
        <f t="shared" si="0"/>
        <v>0.032</v>
      </c>
      <c r="F13" t="s">
        <v>22</v>
      </c>
    </row>
    <row r="14" spans="1:6" ht="12.75">
      <c r="A14">
        <v>5</v>
      </c>
      <c r="B14">
        <f>2*(fgo/fa)*(SIN(A14*2*PI()*fgo/fa)/(A14*2*PI()*fgo/fa))</f>
        <v>7.799537304804196E-18</v>
      </c>
      <c r="C14">
        <f>2*(fgu/fa)*(SIN(A14*2*PI()*fgu/fa)/(A14*2*PI()*fgu/fa))</f>
        <v>0.055132889542179216</v>
      </c>
      <c r="D14">
        <v>0</v>
      </c>
      <c r="E14">
        <f t="shared" si="0"/>
        <v>0.055</v>
      </c>
      <c r="F14" t="s">
        <v>23</v>
      </c>
    </row>
    <row r="17" spans="2:3" ht="12.75">
      <c r="B17" t="s">
        <v>30</v>
      </c>
      <c r="C17" t="s">
        <v>31</v>
      </c>
    </row>
    <row r="18" spans="1:3" ht="12.75">
      <c r="A18">
        <v>-14</v>
      </c>
      <c r="B18">
        <v>0</v>
      </c>
      <c r="C18">
        <v>0</v>
      </c>
    </row>
    <row r="19" spans="1:3" ht="12.75">
      <c r="A19">
        <v>-13</v>
      </c>
      <c r="B19">
        <v>0</v>
      </c>
      <c r="C19">
        <v>0</v>
      </c>
    </row>
    <row r="20" spans="1:3" ht="12.75">
      <c r="A20">
        <v>-12</v>
      </c>
      <c r="B20">
        <v>0</v>
      </c>
      <c r="C20">
        <v>0</v>
      </c>
    </row>
    <row r="21" spans="1:3" ht="12.75">
      <c r="A21">
        <v>-11</v>
      </c>
      <c r="B21">
        <v>0</v>
      </c>
      <c r="C21">
        <v>0</v>
      </c>
    </row>
    <row r="22" spans="1:3" ht="12.75">
      <c r="A22">
        <v>-10</v>
      </c>
      <c r="B22">
        <v>0</v>
      </c>
      <c r="C22">
        <f>0+B18*a_4+B19*a_3+B20*a_2+B21*a_1+B22*a_0+B23*a_1+B24*a_2+B25*a_3+B26*a_4+B27*a_5</f>
        <v>0</v>
      </c>
    </row>
    <row r="23" spans="1:3" ht="12.75">
      <c r="A23">
        <v>-9</v>
      </c>
      <c r="B23">
        <v>0</v>
      </c>
      <c r="C23">
        <f>B18*a_5+B19*a_4+B20*a_3+B21*a_2+B22*a_1+B23*a_0+B24*a_1+B25*a_2+B26*a_3+B27*a_4+B28*a_5</f>
        <v>0</v>
      </c>
    </row>
    <row r="24" spans="1:3" ht="12.75">
      <c r="A24">
        <v>-8</v>
      </c>
      <c r="B24">
        <v>0</v>
      </c>
      <c r="C24">
        <f>B19*a_5+B20*a_4+B21*a_3+B22*a_2+B23*a_1+B24*a_0+B25*a_1+B26*a_2+B27*a_3+B28*a_4+B29*a_5</f>
        <v>0</v>
      </c>
    </row>
    <row r="25" spans="1:3" ht="12.75">
      <c r="A25">
        <v>-7</v>
      </c>
      <c r="B25">
        <v>0</v>
      </c>
      <c r="C25">
        <f>B15*a_5+B21*a_4+B22*a_3+B23*a_2+B24*a_1+B25*a_0+B26*a_1+B27*a_2+B28*a_3+B29*a_4+B30*a_5</f>
        <v>0</v>
      </c>
    </row>
    <row r="26" spans="1:3" ht="12.75">
      <c r="A26">
        <v>-6</v>
      </c>
      <c r="B26">
        <v>0</v>
      </c>
      <c r="C26">
        <f aca="true" t="shared" si="1" ref="C26:C42">B21*a_5+B22*a_4+B23*a_3+B24*a_2+B25*a_1+B26*a_0+B27*a_1+B28*a_2+B29*a_3+B30*a_4+B31*a_5</f>
        <v>0</v>
      </c>
    </row>
    <row r="27" spans="1:3" ht="12.75">
      <c r="A27">
        <v>-5</v>
      </c>
      <c r="B27">
        <v>0</v>
      </c>
      <c r="C27">
        <f t="shared" si="1"/>
        <v>0.055</v>
      </c>
    </row>
    <row r="28" spans="1:3" ht="12.75">
      <c r="A28">
        <v>-4</v>
      </c>
      <c r="B28">
        <v>0</v>
      </c>
      <c r="C28">
        <f t="shared" si="1"/>
        <v>0.032</v>
      </c>
    </row>
    <row r="29" spans="1:3" ht="12.75">
      <c r="A29">
        <v>-3</v>
      </c>
      <c r="B29">
        <v>0</v>
      </c>
      <c r="C29">
        <f t="shared" si="1"/>
        <v>0</v>
      </c>
    </row>
    <row r="30" spans="1:3" ht="12.75">
      <c r="A30">
        <v>-2</v>
      </c>
      <c r="B30">
        <v>0</v>
      </c>
      <c r="C30">
        <f t="shared" si="1"/>
        <v>-0.033</v>
      </c>
    </row>
    <row r="31" spans="1:3" ht="12.75">
      <c r="A31">
        <v>-1</v>
      </c>
      <c r="B31">
        <v>0</v>
      </c>
      <c r="C31">
        <f t="shared" si="1"/>
        <v>-0.058</v>
      </c>
    </row>
    <row r="32" spans="1:3" ht="12.75">
      <c r="A32">
        <v>0</v>
      </c>
      <c r="B32">
        <v>1</v>
      </c>
      <c r="C32">
        <f t="shared" si="1"/>
        <v>0.933</v>
      </c>
    </row>
    <row r="33" spans="1:3" ht="12.75">
      <c r="A33">
        <v>1</v>
      </c>
      <c r="B33">
        <v>0</v>
      </c>
      <c r="C33">
        <f t="shared" si="1"/>
        <v>-0.058</v>
      </c>
    </row>
    <row r="34" spans="1:3" ht="12.75">
      <c r="A34">
        <v>2</v>
      </c>
      <c r="B34">
        <v>0</v>
      </c>
      <c r="C34">
        <f t="shared" si="1"/>
        <v>-0.033</v>
      </c>
    </row>
    <row r="35" spans="1:3" ht="12.75">
      <c r="A35">
        <v>3</v>
      </c>
      <c r="B35">
        <v>0</v>
      </c>
      <c r="C35">
        <f t="shared" si="1"/>
        <v>0</v>
      </c>
    </row>
    <row r="36" spans="1:3" ht="12.75">
      <c r="A36">
        <v>4</v>
      </c>
      <c r="B36">
        <v>0</v>
      </c>
      <c r="C36">
        <f t="shared" si="1"/>
        <v>0.032</v>
      </c>
    </row>
    <row r="37" spans="1:3" ht="12.75">
      <c r="A37">
        <v>5</v>
      </c>
      <c r="B37">
        <v>0</v>
      </c>
      <c r="C37">
        <f t="shared" si="1"/>
        <v>0.055</v>
      </c>
    </row>
    <row r="38" spans="1:3" ht="12.75">
      <c r="A38">
        <v>6</v>
      </c>
      <c r="B38">
        <v>0</v>
      </c>
      <c r="C38">
        <f t="shared" si="1"/>
        <v>0</v>
      </c>
    </row>
    <row r="39" spans="1:3" ht="12.75">
      <c r="A39">
        <v>7</v>
      </c>
      <c r="B39">
        <v>0</v>
      </c>
      <c r="C39">
        <f t="shared" si="1"/>
        <v>0</v>
      </c>
    </row>
    <row r="40" spans="1:3" ht="12.75">
      <c r="A40">
        <v>8</v>
      </c>
      <c r="B40">
        <v>0</v>
      </c>
      <c r="C40">
        <f t="shared" si="1"/>
        <v>0</v>
      </c>
    </row>
    <row r="41" spans="1:3" ht="12.75">
      <c r="A41">
        <v>9</v>
      </c>
      <c r="B41">
        <v>0</v>
      </c>
      <c r="C41">
        <f t="shared" si="1"/>
        <v>0</v>
      </c>
    </row>
    <row r="42" spans="1:3" ht="12.75">
      <c r="A42">
        <v>10</v>
      </c>
      <c r="B42">
        <v>0</v>
      </c>
      <c r="C42">
        <f t="shared" si="1"/>
        <v>0</v>
      </c>
    </row>
  </sheetData>
  <printOptions/>
  <pageMargins left="0.75" right="0.75" top="1" bottom="1" header="0.4921259845" footer="0.4921259845"/>
  <pageSetup orientation="portrait" paperSize="9"/>
  <drawing r:id="rId3"/>
  <legacyDrawing r:id="rId2"/>
  <oleObjects>
    <oleObject progId="Equation.3" shapeId="32689521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J31"/>
  <sheetViews>
    <sheetView workbookViewId="0" topLeftCell="A1">
      <selection activeCell="G16" sqref="G16:G19"/>
    </sheetView>
  </sheetViews>
  <sheetFormatPr defaultColWidth="11.421875" defaultRowHeight="12.75"/>
  <sheetData>
    <row r="1" spans="4:9" ht="12.75">
      <c r="D1" t="s">
        <v>13</v>
      </c>
      <c r="I1" t="s">
        <v>14</v>
      </c>
    </row>
    <row r="2" spans="1:10" ht="12.75">
      <c r="A2">
        <v>1</v>
      </c>
      <c r="B2">
        <f>A2*60</f>
        <v>60</v>
      </c>
      <c r="D2">
        <v>1</v>
      </c>
      <c r="E2">
        <v>60</v>
      </c>
      <c r="F2">
        <v>50</v>
      </c>
      <c r="G2">
        <f>E2-F2</f>
        <v>10</v>
      </c>
      <c r="I2">
        <v>360</v>
      </c>
      <c r="J2">
        <f>I2/60</f>
        <v>6</v>
      </c>
    </row>
    <row r="3" spans="1:10" ht="12.75">
      <c r="A3">
        <v>2</v>
      </c>
      <c r="B3">
        <f>A3*60</f>
        <v>120</v>
      </c>
      <c r="D3">
        <v>1</v>
      </c>
      <c r="E3">
        <v>60</v>
      </c>
      <c r="F3">
        <v>45</v>
      </c>
      <c r="G3">
        <f aca="true" t="shared" si="0" ref="G3:G9">E3-F3</f>
        <v>15</v>
      </c>
      <c r="I3">
        <v>60</v>
      </c>
      <c r="J3">
        <f aca="true" t="shared" si="1" ref="J3:J11">I3/60</f>
        <v>1</v>
      </c>
    </row>
    <row r="4" spans="1:10" ht="12.75">
      <c r="A4">
        <v>3</v>
      </c>
      <c r="B4">
        <f>A4*60</f>
        <v>180</v>
      </c>
      <c r="D4">
        <v>1</v>
      </c>
      <c r="E4">
        <v>60</v>
      </c>
      <c r="F4">
        <v>54</v>
      </c>
      <c r="G4">
        <f t="shared" si="0"/>
        <v>6</v>
      </c>
      <c r="I4">
        <v>420</v>
      </c>
      <c r="J4">
        <f t="shared" si="1"/>
        <v>7</v>
      </c>
    </row>
    <row r="5" spans="1:10" ht="12.75">
      <c r="A5">
        <v>4</v>
      </c>
      <c r="B5">
        <f aca="true" t="shared" si="2" ref="B5:B31">A5*60</f>
        <v>240</v>
      </c>
      <c r="D5">
        <v>1</v>
      </c>
      <c r="E5">
        <v>60</v>
      </c>
      <c r="F5">
        <v>32</v>
      </c>
      <c r="G5">
        <f t="shared" si="0"/>
        <v>28</v>
      </c>
      <c r="I5">
        <v>180</v>
      </c>
      <c r="J5">
        <f t="shared" si="1"/>
        <v>3</v>
      </c>
    </row>
    <row r="6" spans="1:10" ht="12.75">
      <c r="A6">
        <v>5</v>
      </c>
      <c r="B6">
        <f t="shared" si="2"/>
        <v>300</v>
      </c>
      <c r="D6">
        <v>1</v>
      </c>
      <c r="E6">
        <v>60</v>
      </c>
      <c r="F6">
        <v>30</v>
      </c>
      <c r="G6">
        <f t="shared" si="0"/>
        <v>30</v>
      </c>
      <c r="I6">
        <v>75</v>
      </c>
      <c r="J6" t="s">
        <v>15</v>
      </c>
    </row>
    <row r="7" spans="1:10" ht="12.75">
      <c r="A7">
        <v>6</v>
      </c>
      <c r="B7">
        <f t="shared" si="2"/>
        <v>360</v>
      </c>
      <c r="D7">
        <v>1</v>
      </c>
      <c r="E7">
        <v>60</v>
      </c>
      <c r="F7">
        <v>28</v>
      </c>
      <c r="G7">
        <f t="shared" si="0"/>
        <v>32</v>
      </c>
      <c r="I7">
        <v>90</v>
      </c>
      <c r="J7" t="s">
        <v>16</v>
      </c>
    </row>
    <row r="8" spans="1:10" ht="12.75">
      <c r="A8">
        <v>7</v>
      </c>
      <c r="B8">
        <f t="shared" si="2"/>
        <v>420</v>
      </c>
      <c r="D8">
        <v>1</v>
      </c>
      <c r="E8">
        <v>60</v>
      </c>
      <c r="F8">
        <v>14</v>
      </c>
      <c r="G8">
        <f t="shared" si="0"/>
        <v>46</v>
      </c>
      <c r="I8">
        <v>100</v>
      </c>
      <c r="J8" t="s">
        <v>17</v>
      </c>
    </row>
    <row r="9" spans="1:10" ht="12.75">
      <c r="A9">
        <v>8</v>
      </c>
      <c r="B9">
        <f t="shared" si="2"/>
        <v>480</v>
      </c>
      <c r="D9">
        <v>1</v>
      </c>
      <c r="E9">
        <v>60</v>
      </c>
      <c r="F9">
        <v>17</v>
      </c>
      <c r="G9">
        <f t="shared" si="0"/>
        <v>43</v>
      </c>
      <c r="I9">
        <v>600</v>
      </c>
      <c r="J9">
        <f t="shared" si="1"/>
        <v>10</v>
      </c>
    </row>
    <row r="10" spans="1:10" ht="12.75">
      <c r="A10">
        <v>9</v>
      </c>
      <c r="B10">
        <f t="shared" si="2"/>
        <v>540</v>
      </c>
      <c r="D10">
        <v>1</v>
      </c>
      <c r="E10">
        <v>60</v>
      </c>
      <c r="I10">
        <v>330</v>
      </c>
      <c r="J10" t="s">
        <v>18</v>
      </c>
    </row>
    <row r="11" spans="1:10" ht="12.75">
      <c r="A11">
        <v>10</v>
      </c>
      <c r="B11">
        <f t="shared" si="2"/>
        <v>600</v>
      </c>
      <c r="D11">
        <v>1</v>
      </c>
      <c r="E11">
        <v>60</v>
      </c>
      <c r="I11">
        <v>420</v>
      </c>
      <c r="J11">
        <f t="shared" si="1"/>
        <v>7</v>
      </c>
    </row>
    <row r="12" spans="1:2" ht="12.75">
      <c r="A12">
        <v>11</v>
      </c>
      <c r="B12">
        <f t="shared" si="2"/>
        <v>660</v>
      </c>
    </row>
    <row r="13" spans="1:2" ht="12.75">
      <c r="A13">
        <v>12</v>
      </c>
      <c r="B13">
        <f t="shared" si="2"/>
        <v>720</v>
      </c>
    </row>
    <row r="14" spans="1:2" ht="12.75">
      <c r="A14">
        <v>13</v>
      </c>
      <c r="B14">
        <f t="shared" si="2"/>
        <v>780</v>
      </c>
    </row>
    <row r="15" spans="1:2" ht="12.75">
      <c r="A15">
        <v>14</v>
      </c>
      <c r="B15">
        <f t="shared" si="2"/>
        <v>840</v>
      </c>
    </row>
    <row r="16" spans="1:7" ht="12.75">
      <c r="A16">
        <v>15</v>
      </c>
      <c r="B16">
        <f t="shared" si="2"/>
        <v>900</v>
      </c>
      <c r="E16">
        <v>6.9</v>
      </c>
      <c r="G16">
        <v>8.1</v>
      </c>
    </row>
    <row r="17" spans="1:7" ht="12.75">
      <c r="A17">
        <v>16</v>
      </c>
      <c r="B17">
        <f t="shared" si="2"/>
        <v>960</v>
      </c>
      <c r="E17">
        <v>7.8</v>
      </c>
      <c r="G17">
        <v>8.3</v>
      </c>
    </row>
    <row r="18" spans="1:7" ht="12.75">
      <c r="A18">
        <v>17</v>
      </c>
      <c r="B18">
        <f t="shared" si="2"/>
        <v>1020</v>
      </c>
      <c r="E18">
        <v>8.7</v>
      </c>
      <c r="G18">
        <v>8.5</v>
      </c>
    </row>
    <row r="19" spans="1:7" ht="12.75">
      <c r="A19">
        <v>18</v>
      </c>
      <c r="B19">
        <f t="shared" si="2"/>
        <v>1080</v>
      </c>
      <c r="E19">
        <v>9.3</v>
      </c>
      <c r="G19">
        <v>9.2</v>
      </c>
    </row>
    <row r="20" spans="1:2" ht="12.75">
      <c r="A20">
        <v>19</v>
      </c>
      <c r="B20">
        <f t="shared" si="2"/>
        <v>1140</v>
      </c>
    </row>
    <row r="21" spans="1:2" ht="12.75">
      <c r="A21">
        <v>20</v>
      </c>
      <c r="B21">
        <f t="shared" si="2"/>
        <v>1200</v>
      </c>
    </row>
    <row r="22" spans="1:2" ht="12.75">
      <c r="A22">
        <v>21</v>
      </c>
      <c r="B22">
        <f t="shared" si="2"/>
        <v>1260</v>
      </c>
    </row>
    <row r="23" spans="1:2" ht="12.75">
      <c r="A23">
        <v>22</v>
      </c>
      <c r="B23">
        <f t="shared" si="2"/>
        <v>1320</v>
      </c>
    </row>
    <row r="24" spans="1:2" ht="12.75">
      <c r="A24">
        <v>23</v>
      </c>
      <c r="B24">
        <f t="shared" si="2"/>
        <v>1380</v>
      </c>
    </row>
    <row r="25" spans="1:2" ht="12.75">
      <c r="A25">
        <v>24</v>
      </c>
      <c r="B25">
        <f t="shared" si="2"/>
        <v>1440</v>
      </c>
    </row>
    <row r="26" spans="1:2" ht="12.75">
      <c r="A26">
        <v>25</v>
      </c>
      <c r="B26">
        <f t="shared" si="2"/>
        <v>1500</v>
      </c>
    </row>
    <row r="27" spans="1:2" ht="12.75">
      <c r="A27">
        <v>26</v>
      </c>
      <c r="B27">
        <f t="shared" si="2"/>
        <v>1560</v>
      </c>
    </row>
    <row r="28" spans="1:2" ht="12.75">
      <c r="A28">
        <v>27</v>
      </c>
      <c r="B28">
        <f t="shared" si="2"/>
        <v>1620</v>
      </c>
    </row>
    <row r="29" spans="1:2" ht="12.75">
      <c r="A29">
        <v>28</v>
      </c>
      <c r="B29">
        <f t="shared" si="2"/>
        <v>1680</v>
      </c>
    </row>
    <row r="30" spans="1:2" ht="12.75">
      <c r="A30">
        <v>29</v>
      </c>
      <c r="B30">
        <f t="shared" si="2"/>
        <v>1740</v>
      </c>
    </row>
    <row r="31" spans="1:2" ht="12.75">
      <c r="A31">
        <v>30</v>
      </c>
      <c r="B31">
        <f t="shared" si="2"/>
        <v>1800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FH Karlsruhe HIT IHR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Prof. J. Walter</dc:creator>
  <cp:keywords/>
  <dc:description/>
  <cp:lastModifiedBy>Prof. J. Walter</cp:lastModifiedBy>
  <dcterms:created xsi:type="dcterms:W3CDTF">2004-07-08T17:37:02Z</dcterms:created>
  <dcterms:modified xsi:type="dcterms:W3CDTF">2004-07-22T07:01:01Z</dcterms:modified>
  <cp:category/>
  <cp:version/>
  <cp:contentType/>
  <cp:contentStatus/>
</cp:coreProperties>
</file>